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dici\Desktop\"/>
    </mc:Choice>
  </mc:AlternateContent>
  <bookViews>
    <workbookView xWindow="0" yWindow="0" windowWidth="23040" windowHeight="8496" tabRatio="688" activeTab="2"/>
  </bookViews>
  <sheets>
    <sheet name="Tabulka dopadů_souhrn z deníků" sheetId="2" r:id="rId1"/>
    <sheet name="List1" sheetId="6" r:id="rId2"/>
    <sheet name="Výsledky Kampaně" sheetId="1" r:id="rId3"/>
    <sheet name="Pomoc.list" sheetId="5" state="hidden" r:id="rId4"/>
  </sheets>
  <definedNames>
    <definedName name="Kraj">Pomoc.list!$B$2:$B$15</definedName>
    <definedName name="_xlnm.Print_Area" localSheetId="0">'Tabulka dopadů_souhrn z deníků'!$A$1:$F$36</definedName>
    <definedName name="_xlnm.Print_Area" localSheetId="2">'Výsledky Kampaně'!$A$1:$G$34</definedName>
    <definedName name="Print_Area" localSheetId="2">'Výsledky Kampaně'!$A$1:$H$32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2" l="1"/>
  <c r="I28" i="2"/>
  <c r="I19" i="2"/>
  <c r="E15" i="1" s="1"/>
  <c r="I11" i="2"/>
  <c r="E9" i="1" s="1"/>
  <c r="I27" i="2"/>
  <c r="E22" i="1"/>
  <c r="I26" i="2"/>
  <c r="E21" i="1"/>
  <c r="E30" i="1"/>
  <c r="E28" i="1"/>
  <c r="I13" i="2"/>
  <c r="B20" i="1"/>
  <c r="I21" i="2"/>
  <c r="I23" i="2" s="1"/>
  <c r="B29" i="1" l="1"/>
  <c r="I15" i="2" l="1"/>
  <c r="E13" i="1" s="1"/>
  <c r="I12" i="2" l="1"/>
  <c r="E7" i="1" s="1"/>
  <c r="B5" i="1" l="1"/>
  <c r="B27" i="1"/>
  <c r="B17" i="1"/>
  <c r="B14" i="1"/>
  <c r="B12" i="1"/>
  <c r="E10" i="1"/>
  <c r="B8" i="1"/>
  <c r="D3" i="1"/>
  <c r="I9" i="2" l="1"/>
  <c r="E6" i="1" s="1"/>
  <c r="E19" i="1" l="1"/>
  <c r="E18" i="1"/>
  <c r="I18" i="2" l="1"/>
  <c r="E16" i="1" s="1"/>
</calcChain>
</file>

<file path=xl/comments1.xml><?xml version="1.0" encoding="utf-8"?>
<comments xmlns="http://schemas.openxmlformats.org/spreadsheetml/2006/main">
  <authors>
    <author>Jan Smrčka</author>
  </authors>
  <commentList>
    <comment ref="F3" authorId="0" shapeId="0">
      <text>
        <r>
          <rPr>
            <b/>
            <sz val="9"/>
            <color indexed="81"/>
            <rFont val="Tahoma"/>
            <family val="2"/>
            <charset val="238"/>
          </rPr>
          <t>Vyberte ze seznamu</t>
        </r>
      </text>
    </comment>
    <comment ref="B6" authorId="0" shapeId="0">
      <text>
        <r>
          <rPr>
            <sz val="9"/>
            <color indexed="81"/>
            <rFont val="Tahoma"/>
            <family val="2"/>
            <charset val="238"/>
          </rPr>
          <t>Počet musí být stejný nebo nižší než je celkový počet zapojených lidí do kampaně.</t>
        </r>
      </text>
    </comment>
    <comment ref="B8" authorId="0" shapeId="0">
      <text>
        <r>
          <rPr>
            <sz val="9"/>
            <color indexed="81"/>
            <rFont val="Tahoma"/>
            <family val="2"/>
            <charset val="238"/>
          </rPr>
          <t xml:space="preserve">Počet musí být stejný nebo nižší než je celkový počet zapojených lidí do kampaně.
</t>
        </r>
      </text>
    </comment>
  </commentList>
</comments>
</file>

<file path=xl/sharedStrings.xml><?xml version="1.0" encoding="utf-8"?>
<sst xmlns="http://schemas.openxmlformats.org/spreadsheetml/2006/main" count="180" uniqueCount="150">
  <si>
    <t>VÝSLEDKY OBYČEJNÝCH HRDINŮ 2025 - TABULKA DOPADŮ</t>
  </si>
  <si>
    <r>
      <t xml:space="preserve">Prohlášení pro potřeby projektu: </t>
    </r>
    <r>
      <rPr>
        <i/>
        <sz val="11"/>
        <color rgb="FFC00000"/>
        <rFont val="Calibri"/>
        <family val="2"/>
        <charset val="238"/>
        <scheme val="minor"/>
      </rPr>
      <t>Odesláním tabulky čestně prohlašuji, že uvedené údaje odpovídají skutečnosti.</t>
    </r>
  </si>
  <si>
    <t>Tato tabulka je určena pro "místní koordinátory" a slouží k sečtení všech výsledků z deníčků účastníků.
Tuto tabulku po vyplnění zašlete na mail: kancelar@ekoskola.cz</t>
  </si>
  <si>
    <t>Jméno vaší školy/firmy/týmu/rodiny:</t>
  </si>
  <si>
    <r>
      <t xml:space="preserve">Kraj:
</t>
    </r>
    <r>
      <rPr>
        <b/>
        <sz val="9"/>
        <color theme="1"/>
        <rFont val="Calibri"/>
        <family val="2"/>
        <charset val="238"/>
        <scheme val="minor"/>
      </rPr>
      <t>vyberte ze seznamu</t>
    </r>
  </si>
  <si>
    <t>Jméno a kontakt (mail, telefon) 
na koordinátora*ku této výzvy:</t>
  </si>
  <si>
    <t>Zapište kolik lidí CELKEM se zapojilo ve vaší oblasti do vyplňování deníčků:</t>
  </si>
  <si>
    <t>Výzva</t>
  </si>
  <si>
    <t>Kolik lidí u vás
celkem plnilo danou výzvu</t>
  </si>
  <si>
    <t>Aktivita</t>
  </si>
  <si>
    <t>Součet čísel 
z deníčků</t>
  </si>
  <si>
    <t>OCHRANA PŘÍRODY</t>
  </si>
  <si>
    <r>
      <rPr>
        <b/>
        <sz val="14"/>
        <color rgb="FF000000"/>
        <rFont val="Calibri"/>
      </rPr>
      <t xml:space="preserve">ZASADÍME STROM NEBO 
JINOU ROSTLINU
</t>
    </r>
    <r>
      <rPr>
        <sz val="11"/>
        <color rgb="FF000000"/>
        <rFont val="Calibri"/>
      </rPr>
      <t>Zasaďme strom, keř nebo bylinky 
ve svém okolí.</t>
    </r>
  </si>
  <si>
    <t>Zasazení byliny</t>
  </si>
  <si>
    <t>bylin/a</t>
  </si>
  <si>
    <t>Zasazení stromu</t>
  </si>
  <si>
    <t>strom/ů</t>
  </si>
  <si>
    <t>Naše rostliny by zabraly plochu</t>
  </si>
  <si>
    <t>tenisových kurtů</t>
  </si>
  <si>
    <t>Zasazení keře</t>
  </si>
  <si>
    <t>keř/ů</t>
  </si>
  <si>
    <r>
      <rPr>
        <b/>
        <sz val="14"/>
        <color rgb="FF000000"/>
        <rFont val="Calibri"/>
      </rPr>
      <t xml:space="preserve">BUDUJEME PROSTŘEDÍ 
PRO ZVÍŘATA
</t>
    </r>
    <r>
      <rPr>
        <sz val="11"/>
        <color rgb="FF000000"/>
        <rFont val="Calibri"/>
      </rPr>
      <t>Vytvořme úkryty, pítka a ochranu pro zvířata.</t>
    </r>
  </si>
  <si>
    <t>Hmyzí hotel, broukoviště, škvorovník, ježkovník</t>
  </si>
  <si>
    <t>úkryt/ů</t>
  </si>
  <si>
    <t>celkem úkrytů a pítek</t>
  </si>
  <si>
    <t>Pítko pro ptáky</t>
  </si>
  <si>
    <t>pítek</t>
  </si>
  <si>
    <t>Množství oxidu uhličitého (CO2), které pochytají naše vysazené rostliny je</t>
  </si>
  <si>
    <t>Nová motýlí louka nebo divoká „zahrada“</t>
  </si>
  <si>
    <r>
      <t>m</t>
    </r>
    <r>
      <rPr>
        <vertAlign val="superscript"/>
        <sz val="14"/>
        <color theme="1" tint="0.499984740745262"/>
        <rFont val="Calibri"/>
        <family val="2"/>
        <charset val="238"/>
      </rPr>
      <t>2</t>
    </r>
  </si>
  <si>
    <t>celkem jsme upravili</t>
  </si>
  <si>
    <t>metrů zahrad</t>
  </si>
  <si>
    <t>ODPOVĚDNÁ DOMÁCNOST</t>
  </si>
  <si>
    <r>
      <rPr>
        <b/>
        <sz val="14"/>
        <color rgb="FF000000"/>
        <rFont val="Calibri"/>
      </rPr>
      <t xml:space="preserve">SNÍŽÍME SPOTŘEBU VODY
</t>
    </r>
    <r>
      <rPr>
        <sz val="11"/>
        <color rgb="FF000000"/>
        <rFont val="Calibri"/>
      </rPr>
      <t xml:space="preserve">Šetřeme vodou každý den. </t>
    </r>
  </si>
  <si>
    <t>Tříminutové sprchování</t>
  </si>
  <si>
    <t>x krátké sprchování</t>
  </si>
  <si>
    <t xml:space="preserve">úspora vody sprchováním (z 6minut na 3) a zubama </t>
  </si>
  <si>
    <t>Čištění zubů se zavřeným kohoutkem</t>
  </si>
  <si>
    <t>x čištění zubů</t>
  </si>
  <si>
    <r>
      <rPr>
        <b/>
        <sz val="14"/>
        <color rgb="FF000000"/>
        <rFont val="Calibri"/>
      </rPr>
      <t xml:space="preserve">JÍME ZDRAVĚ A EKOLOGICKY
</t>
    </r>
    <r>
      <rPr>
        <sz val="11"/>
        <color rgb="FF000000"/>
        <rFont val="Calibri"/>
      </rPr>
      <t>Zkusme jíst zdravě, vyváženě a bez masa. Inspirujme dobrým jídlem ostatní.</t>
    </r>
  </si>
  <si>
    <t xml:space="preserve">Počet bezmasých dnů za týden </t>
  </si>
  <si>
    <t>dnů</t>
  </si>
  <si>
    <r>
      <rPr>
        <b/>
        <sz val="14"/>
        <color rgb="FF000000"/>
        <rFont val="Calibri"/>
      </rPr>
      <t xml:space="preserve">CESTUJEME ŠETRNĚ
</t>
    </r>
    <r>
      <rPr>
        <sz val="11"/>
        <color rgb="FF000000"/>
        <rFont val="Calibri"/>
      </rPr>
      <t>Místo autem jeďme raději na kole, autobusem nebo jděme pěšky.</t>
    </r>
  </si>
  <si>
    <r>
      <rPr>
        <b/>
        <sz val="12"/>
        <color theme="1"/>
        <rFont val="Calibri"/>
        <family val="2"/>
        <charset val="238"/>
        <scheme val="minor"/>
      </rPr>
      <t>Počet kilometrů</t>
    </r>
    <r>
      <rPr>
        <sz val="12"/>
        <color theme="1"/>
        <rFont val="Calibri"/>
        <family val="2"/>
        <charset val="238"/>
        <scheme val="minor"/>
      </rPr>
      <t xml:space="preserve">, které společně plnitelé této výzvy místo autem urazili </t>
    </r>
    <r>
      <rPr>
        <b/>
        <sz val="12"/>
        <color theme="1"/>
        <rFont val="Calibri"/>
        <family val="2"/>
        <charset val="238"/>
        <scheme val="minor"/>
      </rPr>
      <t>pěšky, 
na kole nebo hromadnou dopravou za každý den 
a celý týden.</t>
    </r>
  </si>
  <si>
    <t>pondělí</t>
  </si>
  <si>
    <t>km</t>
  </si>
  <si>
    <t>Také můžeme říci, že je to</t>
  </si>
  <si>
    <t>zachráněných kuřat</t>
  </si>
  <si>
    <t>úterý</t>
  </si>
  <si>
    <t>emise bezmasa</t>
  </si>
  <si>
    <t>kg CO2 Eekv</t>
  </si>
  <si>
    <t>středa</t>
  </si>
  <si>
    <t>čtvrtek</t>
  </si>
  <si>
    <t xml:space="preserve">Využíváním ekodopravy jsme celkem nevyprodukovali </t>
  </si>
  <si>
    <t>kg emisí skleníkových plynů</t>
  </si>
  <si>
    <t>pátek</t>
  </si>
  <si>
    <t>sobota</t>
  </si>
  <si>
    <t>V rámci  výzvy Cestujeme šetrně to je přibližně</t>
  </si>
  <si>
    <t>kg emisí na jednoho člověka</t>
  </si>
  <si>
    <t>neděle</t>
  </si>
  <si>
    <t>CELKEM za týden</t>
  </si>
  <si>
    <r>
      <rPr>
        <b/>
        <sz val="14"/>
        <color rgb="FF000000"/>
        <rFont val="Calibri"/>
      </rPr>
      <t xml:space="preserve">NEPŘETÁPÍME
</t>
    </r>
    <r>
      <rPr>
        <sz val="11"/>
        <color rgb="FF000000"/>
        <rFont val="Calibri"/>
      </rPr>
      <t>Šetřeme energii i peníze. 
Výzva jen do chladného počasí!</t>
    </r>
  </si>
  <si>
    <r>
      <rPr>
        <b/>
        <sz val="12"/>
        <color rgb="FF000000"/>
        <rFont val="Calibri"/>
      </rPr>
      <t xml:space="preserve">Počet dnů za týden, </t>
    </r>
    <r>
      <rPr>
        <sz val="12"/>
        <color rgb="FF000000"/>
        <rFont val="Calibri"/>
      </rPr>
      <t>kdy jste topili, a udrželi teplotu obytných místnostech</t>
    </r>
    <r>
      <rPr>
        <b/>
        <sz val="12"/>
        <color rgb="FF000000"/>
        <rFont val="Calibri"/>
      </rPr>
      <t xml:space="preserve"> pod 22 °C</t>
    </r>
  </si>
  <si>
    <t>106,82 prům náklady na topení za den (zdroj https://www.setricelecesko.cz/vytapeni)
úspora 6 % za 1 °C (zdroj https://www.eon.cz/radce/blog/jake-jsou-optimalni-teploty-v-mistnostech/)
počítáme snížení teploty z 25 na 22 (3 stupně)
poměry zdrojů energie na vytápění v ČR (https://www.ceskovdatech.cz/clanek/182-vytapeni-v-cesku/) a přepočet zdrojů energie na CO2 ekv (viz Čáp)</t>
  </si>
  <si>
    <t>Kč finanční úspora za stažené topení za všechny</t>
  </si>
  <si>
    <t>UMĚNÍ ŽIVOTA</t>
  </si>
  <si>
    <t>Snížením teploty v našich obývácích jste ušetřili</t>
  </si>
  <si>
    <t>kg CO2 ekv</t>
  </si>
  <si>
    <r>
      <rPr>
        <b/>
        <sz val="14"/>
        <color rgb="FF000000"/>
        <rFont val="Calibri"/>
      </rPr>
      <t xml:space="preserve">ZKLIDŇUJEME SE A NACHÁZÍME ROVNOVÁHU
</t>
    </r>
    <r>
      <rPr>
        <sz val="11"/>
        <color rgb="FF000000"/>
        <rFont val="Calibri"/>
      </rPr>
      <t>Najděme si každý den pár minut na zastavení a pěstujme si odolnost.</t>
    </r>
  </si>
  <si>
    <r>
      <rPr>
        <sz val="12"/>
        <color rgb="FF000000"/>
        <rFont val="Calibri"/>
        <scheme val="minor"/>
      </rPr>
      <t>Kolik jste za týden absolvovali </t>
    </r>
    <r>
      <rPr>
        <b/>
        <sz val="12"/>
        <color rgb="FF000000"/>
        <rFont val="Calibri"/>
        <scheme val="minor"/>
      </rPr>
      <t>5 minutových meditací nebo dechových cvičení?</t>
    </r>
  </si>
  <si>
    <t>meditací/cvičení</t>
  </si>
  <si>
    <t xml:space="preserve">Jeden účastník této výzvy strávil meditací nebo dechovým cvičením průměrně </t>
  </si>
  <si>
    <t xml:space="preserve">minut </t>
  </si>
  <si>
    <r>
      <t xml:space="preserve">DIGITÁLNÍ DETOX 
</t>
    </r>
    <r>
      <rPr>
        <sz val="11"/>
        <color theme="1"/>
        <rFont val="Calibri"/>
        <family val="2"/>
        <charset val="238"/>
      </rPr>
      <t>Dokažme žít (a přežít) bez mobilu, televize a počítače.</t>
    </r>
  </si>
  <si>
    <r>
      <rPr>
        <b/>
        <sz val="12"/>
        <color theme="1"/>
        <rFont val="Calibri"/>
        <family val="2"/>
        <charset val="238"/>
      </rPr>
      <t>24 hodin</t>
    </r>
    <r>
      <rPr>
        <sz val="12"/>
        <color theme="1"/>
        <rFont val="Calibri"/>
        <family val="2"/>
        <charset val="238"/>
      </rPr>
      <t xml:space="preserve"> bez mobilu, TV a počítače </t>
    </r>
  </si>
  <si>
    <t>člověk / lidi</t>
  </si>
  <si>
    <t>hodin bez mobilu</t>
  </si>
  <si>
    <t>Velká prosba o váš názor</t>
  </si>
  <si>
    <t xml:space="preserve">Oznámkujte jako ve škole organizaci kampaně (naši část: jak byla připravená, jaké informace a podporu jste dostávali od Ekoškoly) </t>
  </si>
  <si>
    <t>Oznámkujte jako ve škole průběh kampaně u vás (zapojení účastníků, zpracování výsledků atd.)</t>
  </si>
  <si>
    <r>
      <t xml:space="preserve">Napište nám nápad na zlepšení:
</t>
    </r>
    <r>
      <rPr>
        <b/>
        <sz val="11"/>
        <color theme="1"/>
        <rFont val="Calibri"/>
        <family val="2"/>
        <charset val="238"/>
        <scheme val="minor"/>
      </rPr>
      <t>Případně, co by vám z naší strany pomohlo.</t>
    </r>
  </si>
  <si>
    <t>Jak se vám Kampaň líbila? Máte nějaký pozitivní zážitek nebo příběh? Prosím podělte se, stačí jeden odstaveček:</t>
  </si>
  <si>
    <t>KAMPAŇ OBYČEJNÉHO HRDINSTVÍ 2025</t>
  </si>
  <si>
    <t>web: ekoskola.cz/kampan</t>
  </si>
  <si>
    <t>VÝSLEDKY ZA NAŠI OBLAST</t>
  </si>
  <si>
    <t>Celkem se nám podařilo zapojit</t>
  </si>
  <si>
    <t>lidí</t>
  </si>
  <si>
    <t xml:space="preserve">Celkem </t>
  </si>
  <si>
    <t>lidí se zapojilo do výzvy</t>
  </si>
  <si>
    <t>ZASADÍME STROM 
NEBO JINOU ROSTLINU</t>
  </si>
  <si>
    <t>Společně jsme zasadili tolik rostlin, že by to zabralo plochu</t>
  </si>
  <si>
    <t>tenisových kurtů.</t>
  </si>
  <si>
    <t xml:space="preserve">Naše rostliny v prvním roce života vstřebají ze vzduchu </t>
  </si>
  <si>
    <t>kg oxidu uhličitého.</t>
  </si>
  <si>
    <t>BUDUJEME PROSTŘEDÍ PRO ZVÍŘATA</t>
  </si>
  <si>
    <t>Celkem jsme zvířatům postavili</t>
  </si>
  <si>
    <t>různých přístřešků, pítek atd.</t>
  </si>
  <si>
    <t xml:space="preserve">Vyčlenili jsme  </t>
  </si>
  <si>
    <r>
      <t>m</t>
    </r>
    <r>
      <rPr>
        <b/>
        <vertAlign val="superscript"/>
        <sz val="14"/>
        <color theme="1" tint="0.499984740745262"/>
        <rFont val="Calibri"/>
        <family val="2"/>
        <charset val="238"/>
        <scheme val="minor"/>
      </rPr>
      <t>2</t>
    </r>
    <r>
      <rPr>
        <b/>
        <sz val="14"/>
        <color theme="1" tint="0.499984740745262"/>
        <rFont val="Calibri"/>
        <family val="2"/>
        <charset val="238"/>
        <scheme val="minor"/>
      </rPr>
      <t xml:space="preserve"> zahrad tak, aby byly přístupnější 
pro zvířata (hlavně hmyzáky).</t>
    </r>
  </si>
  <si>
    <t>SNÍŽÍME SPOTŘEBU VODY</t>
  </si>
  <si>
    <t xml:space="preserve">Celkově jsme šetrným chováním uspořili až </t>
  </si>
  <si>
    <t>litrů vody.</t>
  </si>
  <si>
    <t>JÍME ZDRAVĚ A EKOLOGICKY</t>
  </si>
  <si>
    <t xml:space="preserve">Omezením masa na našem jídelníčku jsme společně  nevyprodukovali </t>
  </si>
  <si>
    <t>kg emisí skleníkových plynů.</t>
  </si>
  <si>
    <t xml:space="preserve">Také můžeme říci, že jsme tím zachránili život </t>
  </si>
  <si>
    <r>
      <rPr>
        <b/>
        <sz val="14"/>
        <color theme="1" tint="0.499984740745262"/>
        <rFont val="Calibri"/>
        <scheme val="minor"/>
      </rPr>
      <t xml:space="preserve">kuřatům. 
</t>
    </r>
    <r>
      <rPr>
        <sz val="12"/>
        <color theme="1" tint="0.499984740745262"/>
        <rFont val="Calibri"/>
        <scheme val="minor"/>
      </rPr>
      <t>(Pokud bychom jedli během týdne jen kuřata :-))</t>
    </r>
  </si>
  <si>
    <t>CESTUJEME ŠETRNĚ</t>
  </si>
  <si>
    <t>To je přibližně</t>
  </si>
  <si>
    <t>kg emisí na jednoho člověka z této výzvy.</t>
  </si>
  <si>
    <t>NEPŘETÁPÍME</t>
  </si>
  <si>
    <t>Stažením topení a hlídáním teploty pod 22 °C jsme ušetřili v každém domově</t>
  </si>
  <si>
    <t>Kč za týden.</t>
  </si>
  <si>
    <t>To  je přibližně</t>
  </si>
  <si>
    <t>kg emisí za každý obývák.</t>
  </si>
  <si>
    <t>www.ekoskola.cz</t>
  </si>
  <si>
    <t>Důležité je začít u sebe, ale nepřestat tam!</t>
  </si>
  <si>
    <t>ZKLIDŇUJEME SE A NACHÁZÍME ROVNOVÁHU</t>
  </si>
  <si>
    <t xml:space="preserve">Každý/každý jsme strávili za celý týden průměrně </t>
  </si>
  <si>
    <t>minut meditacemi nebo cvičením s dechem.</t>
  </si>
  <si>
    <t>DIGITÁLNÍ DETOX</t>
  </si>
  <si>
    <t xml:space="preserve">V rámci této výzvy jsme zvládli být </t>
  </si>
  <si>
    <t>hodin v kuse bez mobilu, počítače a televize.</t>
  </si>
  <si>
    <r>
      <rPr>
        <i/>
        <sz val="16"/>
        <color rgb="FF000000"/>
        <rFont val="Calibri Light"/>
        <scheme val="major"/>
      </rPr>
      <t xml:space="preserve">"OBYČEJNÍ HRDINOVÉ se řídí příkazem služby ostatním, když přijde jejich čas. Když zazvoní zvony, oni vědí, že zvoní na poplach jim. Najdou v sobě ty nejlepší stránky lidské povahy, to, co je daleko silnější než tlaky situace a systému, a jejich jednání slouží jako nezlomný znak síly lidské důstojnosti v boji se zlem." 
</t>
    </r>
    <r>
      <rPr>
        <sz val="16"/>
        <color rgb="FF000000"/>
        <rFont val="Calibri Light"/>
        <scheme val="major"/>
      </rPr>
      <t xml:space="preserve">
 psycholog Philip Zimbardo</t>
    </r>
  </si>
  <si>
    <t>Jihočeský</t>
  </si>
  <si>
    <t>Škola</t>
  </si>
  <si>
    <t>Mladí lidé</t>
  </si>
  <si>
    <t>Jihomoravský</t>
  </si>
  <si>
    <t>Rodina</t>
  </si>
  <si>
    <t>Pedogog</t>
  </si>
  <si>
    <t>Karlovarský</t>
  </si>
  <si>
    <t>Firma</t>
  </si>
  <si>
    <t>Rodič</t>
  </si>
  <si>
    <t>Královéhradecký</t>
  </si>
  <si>
    <t>Organizace</t>
  </si>
  <si>
    <t>Exter. pracovník</t>
  </si>
  <si>
    <t>Liberecký</t>
  </si>
  <si>
    <t>Jiné</t>
  </si>
  <si>
    <t>Moravskoslezský</t>
  </si>
  <si>
    <t>Olomoucký</t>
  </si>
  <si>
    <t>Pardubický</t>
  </si>
  <si>
    <t>Praha</t>
  </si>
  <si>
    <t>Plzeňský</t>
  </si>
  <si>
    <t>Středočeský</t>
  </si>
  <si>
    <t>Ústecký</t>
  </si>
  <si>
    <t>Vysočina</t>
  </si>
  <si>
    <t>Zlínský</t>
  </si>
  <si>
    <t>Zákldní škola Chyšky</t>
  </si>
  <si>
    <t>Karolina Tvrdíková, karolina.tvrdikova@zschysky.cz, 721 309 634</t>
  </si>
  <si>
    <t>Děkujeme za pěknou akci.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</si>
</sst>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7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rgb="FF202124"/>
      <name val="Arial"/>
      <family val="2"/>
      <charset val="238"/>
    </font>
    <font>
      <sz val="7"/>
      <color rgb="FF70757A"/>
      <name val="Arial"/>
      <family val="2"/>
      <charset val="238"/>
    </font>
    <font>
      <sz val="7"/>
      <color rgb="FFD93025"/>
      <name val="Arial"/>
      <family val="2"/>
      <charset val="238"/>
    </font>
    <font>
      <b/>
      <sz val="13"/>
      <color rgb="FF00B050"/>
      <name val="Arial Black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rgb="FF434A54"/>
      <name val="Georgia"/>
      <family val="1"/>
      <charset val="238"/>
    </font>
    <font>
      <sz val="16"/>
      <color theme="1"/>
      <name val="Calibri Light"/>
      <family val="2"/>
      <charset val="238"/>
      <scheme val="major"/>
    </font>
    <font>
      <b/>
      <sz val="18"/>
      <color theme="1"/>
      <name val="Arial Black"/>
      <family val="2"/>
      <charset val="238"/>
    </font>
    <font>
      <b/>
      <sz val="17"/>
      <color theme="1"/>
      <name val="Arial Black"/>
      <family val="2"/>
      <charset val="238"/>
    </font>
    <font>
      <b/>
      <sz val="14"/>
      <name val="Calibri"/>
      <family val="2"/>
      <charset val="238"/>
      <scheme val="minor"/>
    </font>
    <font>
      <b/>
      <sz val="17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color rgb="FFC00000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b/>
      <sz val="18"/>
      <name val="Calibri"/>
      <family val="2"/>
      <charset val="238"/>
    </font>
    <font>
      <sz val="14"/>
      <color theme="1" tint="0.499984740745262"/>
      <name val="Calibri"/>
      <family val="2"/>
      <charset val="238"/>
    </font>
    <font>
      <sz val="12"/>
      <color theme="1" tint="0.499984740745262"/>
      <name val="Calibri"/>
      <family val="2"/>
      <charset val="238"/>
    </font>
    <font>
      <vertAlign val="superscript"/>
      <sz val="14"/>
      <color theme="1" tint="0.499984740745262"/>
      <name val="Calibri"/>
      <family val="2"/>
      <charset val="238"/>
    </font>
    <font>
      <b/>
      <sz val="14"/>
      <color theme="1" tint="0.499984740745262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22"/>
      <color theme="0"/>
      <name val="Calibri"/>
      <family val="2"/>
      <charset val="238"/>
      <scheme val="minor"/>
    </font>
    <font>
      <b/>
      <sz val="14"/>
      <color theme="9" tint="-0.249977111117893"/>
      <name val="Arial Black"/>
      <family val="2"/>
      <charset val="238"/>
    </font>
    <font>
      <b/>
      <sz val="14"/>
      <color rgb="FF0070C0"/>
      <name val="Arial Black"/>
      <family val="2"/>
      <charset val="238"/>
    </font>
    <font>
      <sz val="9"/>
      <color indexed="81"/>
      <name val="Tahoma"/>
      <family val="2"/>
      <charset val="238"/>
    </font>
    <font>
      <b/>
      <sz val="14"/>
      <color rgb="FF000000"/>
      <name val="Calibri"/>
    </font>
    <font>
      <sz val="11"/>
      <color rgb="FF000000"/>
      <name val="Calibri"/>
    </font>
    <font>
      <b/>
      <sz val="18"/>
      <color rgb="FF000000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2"/>
      <color rgb="FF000000"/>
      <name val="Calibri"/>
      <scheme val="minor"/>
    </font>
    <font>
      <b/>
      <sz val="12"/>
      <color rgb="FF000000"/>
      <name val="Calibri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3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2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i/>
      <sz val="16"/>
      <color rgb="FF00000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14"/>
      <color theme="0"/>
      <name val="Calibri"/>
      <scheme val="minor"/>
    </font>
    <font>
      <b/>
      <sz val="14"/>
      <color theme="1" tint="0.499984740745262"/>
      <name val="Calibri"/>
      <family val="2"/>
      <charset val="238"/>
      <scheme val="minor"/>
    </font>
    <font>
      <b/>
      <sz val="14"/>
      <color theme="1" tint="0.499984740745262"/>
      <name val="Calibri"/>
      <scheme val="minor"/>
    </font>
    <font>
      <sz val="12"/>
      <color theme="1" tint="0.499984740745262"/>
      <name val="Calibri"/>
      <scheme val="minor"/>
    </font>
    <font>
      <b/>
      <vertAlign val="superscript"/>
      <sz val="14"/>
      <color theme="1" tint="0.499984740745262"/>
      <name val="Calibri"/>
      <family val="2"/>
      <charset val="238"/>
      <scheme val="minor"/>
    </font>
    <font>
      <u/>
      <sz val="14"/>
      <color theme="10"/>
      <name val="Arial Black"/>
    </font>
    <font>
      <i/>
      <sz val="16"/>
      <color rgb="FF000000"/>
      <name val="Calibri Light"/>
      <scheme val="major"/>
    </font>
    <font>
      <sz val="16"/>
      <color rgb="FF000000"/>
      <name val="Calibri Light"/>
      <scheme val="maj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rgb="FF70AD47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rgb="FFFFFFFF"/>
      </patternFill>
    </fill>
    <fill>
      <patternFill patternType="solid">
        <fgColor rgb="FFCCFF99"/>
        <bgColor indexed="64"/>
      </patternFill>
    </fill>
    <fill>
      <patternFill patternType="solid">
        <fgColor rgb="FFCCFF99"/>
        <bgColor rgb="FFFFFFFF"/>
      </patternFill>
    </fill>
    <fill>
      <patternFill patternType="solid">
        <fgColor theme="9"/>
        <bgColor rgb="FF70AD47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rgb="FFFFFFFF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ashed">
        <color indexed="64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55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9" fillId="9" borderId="1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indent="2"/>
    </xf>
    <xf numFmtId="0" fontId="14" fillId="0" borderId="0" xfId="0" applyFont="1" applyAlignment="1">
      <alignment horizontal="left" vertical="center" inden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right" vertical="top" wrapText="1"/>
    </xf>
    <xf numFmtId="0" fontId="13" fillId="9" borderId="31" xfId="0" applyFont="1" applyFill="1" applyBorder="1" applyAlignment="1">
      <alignment vertical="center" wrapText="1"/>
    </xf>
    <xf numFmtId="0" fontId="2" fillId="5" borderId="39" xfId="0" applyFont="1" applyFill="1" applyBorder="1" applyAlignment="1">
      <alignment vertical="center" wrapText="1"/>
    </xf>
    <xf numFmtId="0" fontId="2" fillId="5" borderId="40" xfId="0" applyFont="1" applyFill="1" applyBorder="1" applyAlignment="1">
      <alignment vertical="center" wrapText="1"/>
    </xf>
    <xf numFmtId="0" fontId="4" fillId="5" borderId="39" xfId="0" applyFont="1" applyFill="1" applyBorder="1" applyAlignment="1">
      <alignment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22" fillId="5" borderId="39" xfId="0" applyFont="1" applyFill="1" applyBorder="1" applyAlignment="1">
      <alignment horizontal="center" vertical="center" wrapText="1"/>
    </xf>
    <xf numFmtId="0" fontId="13" fillId="9" borderId="49" xfId="0" applyFont="1" applyFill="1" applyBorder="1" applyAlignment="1">
      <alignment vertical="center" wrapText="1"/>
    </xf>
    <xf numFmtId="0" fontId="1" fillId="7" borderId="13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0" fontId="31" fillId="0" borderId="45" xfId="0" applyFont="1" applyBorder="1" applyAlignment="1">
      <alignment horizontal="left" vertical="center"/>
    </xf>
    <xf numFmtId="0" fontId="31" fillId="0" borderId="36" xfId="0" applyFont="1" applyBorder="1" applyAlignment="1">
      <alignment horizontal="left" vertical="center"/>
    </xf>
    <xf numFmtId="0" fontId="31" fillId="0" borderId="48" xfId="0" applyFont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9" fillId="12" borderId="43" xfId="0" applyFont="1" applyFill="1" applyBorder="1" applyAlignment="1">
      <alignment horizontal="right" vertical="center" wrapText="1"/>
    </xf>
    <xf numFmtId="0" fontId="23" fillId="12" borderId="44" xfId="0" applyFont="1" applyFill="1" applyBorder="1" applyAlignment="1">
      <alignment horizontal="center" vertical="center" wrapText="1"/>
    </xf>
    <xf numFmtId="0" fontId="9" fillId="12" borderId="44" xfId="0" applyFont="1" applyFill="1" applyBorder="1" applyAlignment="1">
      <alignment horizontal="left" vertical="center" wrapText="1"/>
    </xf>
    <xf numFmtId="0" fontId="9" fillId="12" borderId="44" xfId="0" applyFont="1" applyFill="1" applyBorder="1" applyAlignment="1">
      <alignment horizontal="right" vertical="center" wrapText="1"/>
    </xf>
    <xf numFmtId="0" fontId="25" fillId="13" borderId="45" xfId="0" applyFont="1" applyFill="1" applyBorder="1" applyAlignment="1">
      <alignment horizontal="center" vertical="center" wrapText="1"/>
    </xf>
    <xf numFmtId="164" fontId="23" fillId="12" borderId="44" xfId="0" applyNumberFormat="1" applyFont="1" applyFill="1" applyBorder="1" applyAlignment="1">
      <alignment horizontal="center" vertical="center" wrapText="1"/>
    </xf>
    <xf numFmtId="0" fontId="9" fillId="12" borderId="34" xfId="0" applyFont="1" applyFill="1" applyBorder="1" applyAlignment="1">
      <alignment horizontal="right" vertical="center" wrapText="1"/>
    </xf>
    <xf numFmtId="0" fontId="9" fillId="14" borderId="43" xfId="0" applyFont="1" applyFill="1" applyBorder="1" applyAlignment="1">
      <alignment horizontal="right" vertical="center" wrapText="1"/>
    </xf>
    <xf numFmtId="0" fontId="23" fillId="14" borderId="44" xfId="0" applyFont="1" applyFill="1" applyBorder="1" applyAlignment="1">
      <alignment horizontal="center" vertical="center" wrapText="1"/>
    </xf>
    <xf numFmtId="0" fontId="9" fillId="14" borderId="44" xfId="0" applyFont="1" applyFill="1" applyBorder="1" applyAlignment="1">
      <alignment horizontal="left" vertical="center" wrapText="1"/>
    </xf>
    <xf numFmtId="0" fontId="17" fillId="14" borderId="6" xfId="0" applyFont="1" applyFill="1" applyBorder="1" applyAlignment="1">
      <alignment vertical="center"/>
    </xf>
    <xf numFmtId="0" fontId="9" fillId="14" borderId="44" xfId="0" applyFont="1" applyFill="1" applyBorder="1" applyAlignment="1">
      <alignment horizontal="right" vertical="center"/>
    </xf>
    <xf numFmtId="0" fontId="26" fillId="15" borderId="45" xfId="0" applyFont="1" applyFill="1" applyBorder="1" applyAlignment="1">
      <alignment horizontal="center" vertical="center" wrapText="1"/>
    </xf>
    <xf numFmtId="164" fontId="23" fillId="14" borderId="44" xfId="0" applyNumberFormat="1" applyFont="1" applyFill="1" applyBorder="1" applyAlignment="1">
      <alignment horizontal="center" vertical="center" wrapText="1"/>
    </xf>
    <xf numFmtId="0" fontId="3" fillId="15" borderId="45" xfId="0" applyFont="1" applyFill="1" applyBorder="1" applyAlignment="1">
      <alignment horizontal="center" vertical="center" wrapText="1"/>
    </xf>
    <xf numFmtId="0" fontId="9" fillId="14" borderId="44" xfId="0" applyFont="1" applyFill="1" applyBorder="1" applyAlignment="1">
      <alignment horizontal="right" vertical="center" wrapText="1"/>
    </xf>
    <xf numFmtId="0" fontId="25" fillId="15" borderId="45" xfId="0" applyFont="1" applyFill="1" applyBorder="1" applyAlignment="1">
      <alignment horizontal="center" vertical="center" wrapText="1"/>
    </xf>
    <xf numFmtId="0" fontId="9" fillId="14" borderId="34" xfId="0" applyFont="1" applyFill="1" applyBorder="1" applyAlignment="1">
      <alignment horizontal="right" vertical="center" wrapText="1"/>
    </xf>
    <xf numFmtId="0" fontId="44" fillId="14" borderId="5" xfId="0" applyFont="1" applyFill="1" applyBorder="1" applyAlignment="1">
      <alignment vertical="center"/>
    </xf>
    <xf numFmtId="0" fontId="2" fillId="14" borderId="44" xfId="0" applyFont="1" applyFill="1" applyBorder="1" applyAlignment="1">
      <alignment horizontal="left" vertical="center" wrapText="1"/>
    </xf>
    <xf numFmtId="0" fontId="3" fillId="14" borderId="44" xfId="0" applyFont="1" applyFill="1" applyBorder="1" applyAlignment="1">
      <alignment horizontal="left" vertical="center" wrapText="1"/>
    </xf>
    <xf numFmtId="0" fontId="2" fillId="15" borderId="45" xfId="0" applyFont="1" applyFill="1" applyBorder="1" applyAlignment="1">
      <alignment horizontal="center" vertical="center" wrapText="1"/>
    </xf>
    <xf numFmtId="0" fontId="41" fillId="7" borderId="15" xfId="0" applyFont="1" applyFill="1" applyBorder="1" applyAlignment="1" applyProtection="1">
      <alignment horizontal="center" vertical="center" wrapText="1"/>
      <protection locked="0"/>
    </xf>
    <xf numFmtId="0" fontId="32" fillId="2" borderId="51" xfId="0" applyFont="1" applyFill="1" applyBorder="1" applyAlignment="1">
      <alignment horizontal="left"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54" fillId="0" borderId="0" xfId="0" applyFont="1"/>
    <xf numFmtId="0" fontId="54" fillId="0" borderId="28" xfId="0" applyFont="1" applyBorder="1"/>
    <xf numFmtId="0" fontId="55" fillId="0" borderId="0" xfId="0" applyFont="1"/>
    <xf numFmtId="0" fontId="56" fillId="0" borderId="0" xfId="0" applyFont="1"/>
    <xf numFmtId="0" fontId="56" fillId="7" borderId="0" xfId="0" applyFont="1" applyFill="1"/>
    <xf numFmtId="0" fontId="56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9" fillId="0" borderId="0" xfId="0" applyFont="1" applyAlignment="1">
      <alignment horizontal="left" vertical="top" wrapText="1"/>
    </xf>
    <xf numFmtId="0" fontId="57" fillId="0" borderId="0" xfId="0" applyFont="1" applyAlignment="1">
      <alignment horizontal="left" vertical="top" wrapText="1"/>
    </xf>
    <xf numFmtId="0" fontId="57" fillId="0" borderId="0" xfId="0" applyFont="1" applyAlignment="1">
      <alignment horizontal="center" vertical="center" wrapText="1"/>
    </xf>
    <xf numFmtId="0" fontId="56" fillId="0" borderId="0" xfId="0" applyFont="1" applyAlignment="1">
      <alignment vertical="center" wrapText="1"/>
    </xf>
    <xf numFmtId="0" fontId="60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0" fontId="54" fillId="0" borderId="0" xfId="0" applyFont="1" applyAlignment="1">
      <alignment wrapText="1"/>
    </xf>
    <xf numFmtId="0" fontId="62" fillId="0" borderId="0" xfId="0" applyFont="1" applyAlignment="1">
      <alignment vertical="center" wrapText="1"/>
    </xf>
    <xf numFmtId="0" fontId="63" fillId="0" borderId="0" xfId="0" applyFont="1"/>
    <xf numFmtId="0" fontId="64" fillId="0" borderId="0" xfId="0" applyFont="1" applyAlignment="1">
      <alignment vertical="top" wrapText="1"/>
    </xf>
    <xf numFmtId="0" fontId="62" fillId="0" borderId="0" xfId="0" applyFont="1" applyAlignment="1">
      <alignment horizontal="left" vertical="center"/>
    </xf>
    <xf numFmtId="0" fontId="42" fillId="0" borderId="0" xfId="0" applyFont="1" applyAlignment="1">
      <alignment vertical="center" wrapText="1"/>
    </xf>
    <xf numFmtId="0" fontId="63" fillId="0" borderId="0" xfId="0" applyFont="1" applyAlignment="1">
      <alignment horizontal="left" vertical="center"/>
    </xf>
    <xf numFmtId="0" fontId="63" fillId="0" borderId="0" xfId="0" applyFont="1" applyAlignment="1">
      <alignment horizontal="center" vertical="center"/>
    </xf>
    <xf numFmtId="2" fontId="62" fillId="0" borderId="0" xfId="0" applyNumberFormat="1" applyFont="1" applyAlignment="1">
      <alignment horizontal="center" vertical="center"/>
    </xf>
    <xf numFmtId="0" fontId="62" fillId="0" borderId="0" xfId="0" applyFont="1" applyAlignment="1">
      <alignment horizontal="center" vertical="center" wrapText="1"/>
    </xf>
    <xf numFmtId="0" fontId="62" fillId="0" borderId="0" xfId="0" applyFont="1" applyAlignment="1">
      <alignment vertical="center"/>
    </xf>
    <xf numFmtId="0" fontId="62" fillId="0" borderId="0" xfId="0" applyFont="1" applyAlignment="1">
      <alignment horizontal="left" vertical="top"/>
    </xf>
    <xf numFmtId="0" fontId="62" fillId="0" borderId="0" xfId="0" applyFont="1" applyAlignment="1">
      <alignment horizontal="center" vertical="top" wrapText="1"/>
    </xf>
    <xf numFmtId="0" fontId="62" fillId="0" borderId="0" xfId="0" applyFont="1" applyAlignment="1">
      <alignment horizontal="right" vertical="center" wrapText="1"/>
    </xf>
    <xf numFmtId="0" fontId="62" fillId="0" borderId="0" xfId="0" applyFont="1" applyAlignment="1">
      <alignment horizontal="center" vertical="center"/>
    </xf>
    <xf numFmtId="0" fontId="62" fillId="0" borderId="0" xfId="0" applyFont="1"/>
    <xf numFmtId="0" fontId="62" fillId="0" borderId="0" xfId="0" applyFont="1" applyAlignment="1">
      <alignment horizontal="left" vertical="center" wrapText="1"/>
    </xf>
    <xf numFmtId="0" fontId="62" fillId="0" borderId="0" xfId="0" applyFont="1" applyAlignment="1">
      <alignment horizontal="center"/>
    </xf>
    <xf numFmtId="0" fontId="65" fillId="0" borderId="0" xfId="0" applyFont="1" applyAlignment="1">
      <alignment horizontal="left" vertical="center" wrapText="1"/>
    </xf>
    <xf numFmtId="0" fontId="63" fillId="0" borderId="0" xfId="0" applyFont="1" applyAlignment="1">
      <alignment horizontal="center"/>
    </xf>
    <xf numFmtId="0" fontId="66" fillId="0" borderId="0" xfId="0" applyFont="1" applyAlignment="1">
      <alignment vertical="center" wrapText="1"/>
    </xf>
    <xf numFmtId="164" fontId="62" fillId="0" borderId="0" xfId="0" applyNumberFormat="1" applyFont="1" applyAlignment="1">
      <alignment horizontal="center" vertical="center"/>
    </xf>
    <xf numFmtId="0" fontId="31" fillId="0" borderId="51" xfId="0" applyFont="1" applyBorder="1" applyAlignment="1">
      <alignment horizontal="left" vertical="center" wrapText="1"/>
    </xf>
    <xf numFmtId="0" fontId="31" fillId="0" borderId="65" xfId="0" applyFont="1" applyBorder="1" applyAlignment="1">
      <alignment horizontal="left" vertical="center" wrapText="1"/>
    </xf>
    <xf numFmtId="0" fontId="31" fillId="0" borderId="66" xfId="0" applyFont="1" applyBorder="1" applyAlignment="1">
      <alignment horizontal="left" vertical="center"/>
    </xf>
    <xf numFmtId="0" fontId="39" fillId="11" borderId="67" xfId="0" applyFont="1" applyFill="1" applyBorder="1" applyAlignment="1">
      <alignment horizontal="left" vertical="center" wrapText="1"/>
    </xf>
    <xf numFmtId="0" fontId="4" fillId="0" borderId="68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2" fillId="0" borderId="51" xfId="0" applyFont="1" applyBorder="1" applyAlignment="1">
      <alignment horizontal="left" vertical="center"/>
    </xf>
    <xf numFmtId="0" fontId="32" fillId="0" borderId="70" xfId="0" applyFont="1" applyBorder="1" applyAlignment="1">
      <alignment horizontal="left" vertical="center"/>
    </xf>
    <xf numFmtId="0" fontId="34" fillId="0" borderId="47" xfId="0" applyFont="1" applyBorder="1" applyAlignment="1" applyProtection="1">
      <alignment horizontal="left" vertical="center"/>
      <protection hidden="1"/>
    </xf>
    <xf numFmtId="0" fontId="47" fillId="9" borderId="71" xfId="0" applyFont="1" applyFill="1" applyBorder="1" applyAlignment="1">
      <alignment horizontal="left" vertical="center" wrapText="1"/>
    </xf>
    <xf numFmtId="0" fontId="4" fillId="0" borderId="72" xfId="0" applyFont="1" applyBorder="1" applyAlignment="1" applyProtection="1">
      <alignment horizontal="center" vertical="center" wrapText="1"/>
      <protection locked="0"/>
    </xf>
    <xf numFmtId="0" fontId="3" fillId="0" borderId="72" xfId="0" applyFont="1" applyBorder="1" applyAlignment="1" applyProtection="1">
      <alignment horizontal="center" vertical="center" wrapText="1"/>
      <protection locked="0"/>
    </xf>
    <xf numFmtId="0" fontId="5" fillId="9" borderId="41" xfId="0" applyFont="1" applyFill="1" applyBorder="1" applyAlignment="1">
      <alignment horizontal="left" wrapText="1"/>
    </xf>
    <xf numFmtId="0" fontId="5" fillId="9" borderId="5" xfId="0" applyFont="1" applyFill="1" applyBorder="1" applyAlignment="1">
      <alignment horizontal="left" wrapText="1"/>
    </xf>
    <xf numFmtId="0" fontId="5" fillId="9" borderId="62" xfId="0" applyFont="1" applyFill="1" applyBorder="1" applyAlignment="1">
      <alignment horizontal="left" wrapText="1"/>
    </xf>
    <xf numFmtId="0" fontId="3" fillId="9" borderId="62" xfId="0" applyFont="1" applyFill="1" applyBorder="1" applyAlignment="1">
      <alignment horizontal="left" wrapText="1"/>
    </xf>
    <xf numFmtId="0" fontId="47" fillId="11" borderId="19" xfId="0" applyFont="1" applyFill="1" applyBorder="1" applyAlignment="1">
      <alignment horizontal="left" vertical="center" wrapText="1"/>
    </xf>
    <xf numFmtId="0" fontId="30" fillId="0" borderId="86" xfId="0" applyFont="1" applyBorder="1" applyAlignment="1" applyProtection="1">
      <alignment horizontal="center" vertical="center" wrapText="1"/>
      <protection locked="0"/>
    </xf>
    <xf numFmtId="0" fontId="49" fillId="11" borderId="71" xfId="0" applyFont="1" applyFill="1" applyBorder="1" applyAlignment="1">
      <alignment vertical="center" wrapText="1"/>
    </xf>
    <xf numFmtId="0" fontId="4" fillId="0" borderId="63" xfId="0" applyFont="1" applyBorder="1" applyAlignment="1" applyProtection="1">
      <alignment horizontal="center" vertical="center" wrapText="1"/>
      <protection locked="0"/>
    </xf>
    <xf numFmtId="0" fontId="32" fillId="0" borderId="73" xfId="0" applyFont="1" applyBorder="1" applyAlignment="1">
      <alignment horizontal="left" vertical="center" wrapText="1"/>
    </xf>
    <xf numFmtId="0" fontId="25" fillId="12" borderId="45" xfId="0" applyFont="1" applyFill="1" applyBorder="1" applyAlignment="1">
      <alignment horizontal="center" vertical="center" wrapText="1"/>
    </xf>
    <xf numFmtId="0" fontId="9" fillId="12" borderId="37" xfId="0" applyFont="1" applyFill="1" applyBorder="1" applyAlignment="1">
      <alignment horizontal="right" vertical="center" wrapText="1"/>
    </xf>
    <xf numFmtId="0" fontId="23" fillId="12" borderId="34" xfId="0" applyFont="1" applyFill="1" applyBorder="1" applyAlignment="1">
      <alignment horizontal="center" vertical="center" wrapText="1"/>
    </xf>
    <xf numFmtId="0" fontId="9" fillId="12" borderId="34" xfId="0" applyFont="1" applyFill="1" applyBorder="1" applyAlignment="1">
      <alignment horizontal="left" vertical="center" wrapText="1"/>
    </xf>
    <xf numFmtId="0" fontId="25" fillId="12" borderId="48" xfId="0" applyFont="1" applyFill="1" applyBorder="1" applyAlignment="1">
      <alignment horizontal="center" vertical="center" wrapText="1"/>
    </xf>
    <xf numFmtId="1" fontId="23" fillId="12" borderId="34" xfId="0" applyNumberFormat="1" applyFont="1" applyFill="1" applyBorder="1" applyAlignment="1">
      <alignment horizontal="center" vertical="center" wrapText="1"/>
    </xf>
    <xf numFmtId="1" fontId="23" fillId="12" borderId="44" xfId="0" applyNumberFormat="1" applyFont="1" applyFill="1" applyBorder="1" applyAlignment="1">
      <alignment horizontal="center" vertical="center" wrapText="1"/>
    </xf>
    <xf numFmtId="0" fontId="25" fillId="14" borderId="48" xfId="0" applyFont="1" applyFill="1" applyBorder="1" applyAlignment="1">
      <alignment horizontal="center" vertical="center" wrapText="1"/>
    </xf>
    <xf numFmtId="0" fontId="9" fillId="14" borderId="52" xfId="0" applyFont="1" applyFill="1" applyBorder="1" applyAlignment="1">
      <alignment horizontal="right" vertical="center" wrapText="1"/>
    </xf>
    <xf numFmtId="0" fontId="23" fillId="14" borderId="46" xfId="0" applyFont="1" applyFill="1" applyBorder="1" applyAlignment="1">
      <alignment horizontal="center" vertical="center" wrapText="1"/>
    </xf>
    <xf numFmtId="0" fontId="9" fillId="14" borderId="46" xfId="0" applyFont="1" applyFill="1" applyBorder="1" applyAlignment="1">
      <alignment horizontal="left" vertical="center" wrapText="1"/>
    </xf>
    <xf numFmtId="0" fontId="25" fillId="14" borderId="45" xfId="0" applyFont="1" applyFill="1" applyBorder="1" applyAlignment="1">
      <alignment horizontal="center" vertical="center" wrapText="1"/>
    </xf>
    <xf numFmtId="1" fontId="23" fillId="14" borderId="46" xfId="0" applyNumberFormat="1" applyFont="1" applyFill="1" applyBorder="1" applyAlignment="1">
      <alignment horizontal="center" vertical="center" wrapText="1"/>
    </xf>
    <xf numFmtId="165" fontId="62" fillId="0" borderId="0" xfId="0" applyNumberFormat="1" applyFont="1" applyAlignment="1">
      <alignment horizontal="left" vertical="center" wrapText="1"/>
    </xf>
    <xf numFmtId="0" fontId="37" fillId="2" borderId="34" xfId="0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>
      <alignment horizontal="left" vertical="center" wrapText="1"/>
    </xf>
    <xf numFmtId="0" fontId="50" fillId="11" borderId="61" xfId="0" applyFont="1" applyFill="1" applyBorder="1" applyAlignment="1">
      <alignment horizontal="left" vertical="center" wrapText="1"/>
    </xf>
    <xf numFmtId="0" fontId="50" fillId="11" borderId="85" xfId="0" applyFont="1" applyFill="1" applyBorder="1" applyAlignment="1">
      <alignment horizontal="left" vertical="center" wrapText="1"/>
    </xf>
    <xf numFmtId="0" fontId="4" fillId="10" borderId="83" xfId="0" applyFont="1" applyFill="1" applyBorder="1" applyAlignment="1">
      <alignment horizontal="center" vertical="center" wrapText="1"/>
    </xf>
    <xf numFmtId="0" fontId="4" fillId="10" borderId="84" xfId="0" applyFont="1" applyFill="1" applyBorder="1" applyAlignment="1">
      <alignment horizontal="center" vertical="center" wrapText="1"/>
    </xf>
    <xf numFmtId="0" fontId="4" fillId="10" borderId="73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10" fillId="8" borderId="28" xfId="0" applyFont="1" applyFill="1" applyBorder="1" applyAlignment="1">
      <alignment horizontal="left" vertical="top" wrapText="1"/>
    </xf>
    <xf numFmtId="0" fontId="10" fillId="8" borderId="0" xfId="0" applyFont="1" applyFill="1" applyAlignment="1">
      <alignment horizontal="left" vertical="top" wrapText="1"/>
    </xf>
    <xf numFmtId="0" fontId="9" fillId="8" borderId="37" xfId="0" applyFont="1" applyFill="1" applyBorder="1" applyAlignment="1">
      <alignment horizontal="left" vertical="top" wrapText="1"/>
    </xf>
    <xf numFmtId="0" fontId="9" fillId="8" borderId="34" xfId="0" applyFont="1" applyFill="1" applyBorder="1" applyAlignment="1">
      <alignment horizontal="left" vertical="top" wrapText="1"/>
    </xf>
    <xf numFmtId="0" fontId="9" fillId="7" borderId="1" xfId="0" applyFont="1" applyFill="1" applyBorder="1" applyAlignment="1" applyProtection="1">
      <alignment horizontal="left" vertical="center" wrapText="1"/>
      <protection locked="0"/>
    </xf>
    <xf numFmtId="0" fontId="9" fillId="7" borderId="13" xfId="0" applyFont="1" applyFill="1" applyBorder="1" applyAlignment="1" applyProtection="1">
      <alignment horizontal="left" vertical="center" wrapText="1"/>
      <protection locked="0"/>
    </xf>
    <xf numFmtId="0" fontId="3" fillId="11" borderId="22" xfId="0" applyFont="1" applyFill="1" applyBorder="1" applyAlignment="1">
      <alignment horizontal="left" vertical="center" wrapText="1"/>
    </xf>
    <xf numFmtId="0" fontId="3" fillId="11" borderId="23" xfId="0" applyFont="1" applyFill="1" applyBorder="1" applyAlignment="1">
      <alignment horizontal="left" vertical="center" wrapText="1"/>
    </xf>
    <xf numFmtId="0" fontId="3" fillId="11" borderId="6" xfId="0" applyFont="1" applyFill="1" applyBorder="1" applyAlignment="1">
      <alignment horizontal="left" wrapText="1"/>
    </xf>
    <xf numFmtId="0" fontId="3" fillId="11" borderId="5" xfId="0" applyFont="1" applyFill="1" applyBorder="1" applyAlignment="1">
      <alignment horizontal="left" wrapText="1"/>
    </xf>
    <xf numFmtId="0" fontId="3" fillId="11" borderId="6" xfId="0" applyFont="1" applyFill="1" applyBorder="1" applyAlignment="1">
      <alignment horizontal="left" vertical="center" wrapText="1"/>
    </xf>
    <xf numFmtId="0" fontId="3" fillId="11" borderId="5" xfId="0" applyFont="1" applyFill="1" applyBorder="1" applyAlignment="1">
      <alignment horizontal="left" vertical="center" wrapText="1"/>
    </xf>
    <xf numFmtId="0" fontId="28" fillId="8" borderId="0" xfId="0" applyFont="1" applyFill="1" applyAlignment="1">
      <alignment horizontal="center" vertical="center" wrapText="1"/>
    </xf>
    <xf numFmtId="0" fontId="28" fillId="8" borderId="51" xfId="0" applyFont="1" applyFill="1" applyBorder="1" applyAlignment="1">
      <alignment horizontal="center" vertical="center" wrapText="1"/>
    </xf>
    <xf numFmtId="0" fontId="28" fillId="8" borderId="34" xfId="0" applyFont="1" applyFill="1" applyBorder="1" applyAlignment="1">
      <alignment horizontal="center" vertical="center" wrapText="1"/>
    </xf>
    <xf numFmtId="0" fontId="28" fillId="8" borderId="48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left" vertical="center" wrapText="1"/>
    </xf>
    <xf numFmtId="0" fontId="3" fillId="9" borderId="21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2" fillId="9" borderId="38" xfId="0" applyFont="1" applyFill="1" applyBorder="1" applyAlignment="1">
      <alignment horizontal="right" vertical="center" wrapText="1"/>
    </xf>
    <xf numFmtId="0" fontId="2" fillId="9" borderId="35" xfId="0" applyFont="1" applyFill="1" applyBorder="1" applyAlignment="1">
      <alignment horizontal="right" vertical="center" wrapText="1"/>
    </xf>
    <xf numFmtId="0" fontId="2" fillId="9" borderId="24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2" fillId="9" borderId="63" xfId="0" applyFont="1" applyFill="1" applyBorder="1" applyAlignment="1">
      <alignment horizontal="left" vertical="center" wrapText="1"/>
    </xf>
    <xf numFmtId="0" fontId="5" fillId="9" borderId="64" xfId="0" applyFont="1" applyFill="1" applyBorder="1" applyAlignment="1">
      <alignment horizontal="left" vertical="center" wrapText="1"/>
    </xf>
    <xf numFmtId="0" fontId="7" fillId="9" borderId="53" xfId="0" applyFont="1" applyFill="1" applyBorder="1" applyAlignment="1">
      <alignment horizontal="left" vertical="center" wrapText="1"/>
    </xf>
    <xf numFmtId="0" fontId="7" fillId="9" borderId="60" xfId="0" applyFont="1" applyFill="1" applyBorder="1" applyAlignment="1">
      <alignment horizontal="left" vertical="center" wrapText="1"/>
    </xf>
    <xf numFmtId="0" fontId="7" fillId="11" borderId="31" xfId="0" applyFont="1" applyFill="1" applyBorder="1" applyAlignment="1">
      <alignment horizontal="left" vertical="center" wrapText="1"/>
    </xf>
    <xf numFmtId="0" fontId="7" fillId="11" borderId="64" xfId="0" applyFont="1" applyFill="1" applyBorder="1" applyAlignment="1">
      <alignment horizontal="left" vertical="center" wrapText="1"/>
    </xf>
    <xf numFmtId="0" fontId="35" fillId="11" borderId="69" xfId="0" applyFont="1" applyFill="1" applyBorder="1" applyAlignment="1">
      <alignment horizontal="left" vertical="center" wrapText="1"/>
    </xf>
    <xf numFmtId="0" fontId="35" fillId="11" borderId="0" xfId="0" applyFont="1" applyFill="1" applyAlignment="1">
      <alignment horizontal="left" vertical="center" wrapText="1"/>
    </xf>
    <xf numFmtId="0" fontId="3" fillId="9" borderId="57" xfId="0" applyFont="1" applyFill="1" applyBorder="1" applyAlignment="1">
      <alignment horizontal="left" vertical="center" wrapText="1"/>
    </xf>
    <xf numFmtId="0" fontId="3" fillId="9" borderId="56" xfId="0" applyFont="1" applyFill="1" applyBorder="1" applyAlignment="1">
      <alignment horizontal="left" vertical="center" wrapText="1"/>
    </xf>
    <xf numFmtId="0" fontId="47" fillId="9" borderId="74" xfId="0" applyFont="1" applyFill="1" applyBorder="1" applyAlignment="1">
      <alignment horizontal="left" vertical="center" wrapText="1"/>
    </xf>
    <xf numFmtId="0" fontId="2" fillId="9" borderId="77" xfId="0" applyFont="1" applyFill="1" applyBorder="1" applyAlignment="1">
      <alignment horizontal="left" vertical="center" wrapText="1"/>
    </xf>
    <xf numFmtId="0" fontId="2" fillId="9" borderId="79" xfId="0" applyFont="1" applyFill="1" applyBorder="1" applyAlignment="1">
      <alignment horizontal="left" vertical="center" wrapText="1"/>
    </xf>
    <xf numFmtId="0" fontId="2" fillId="9" borderId="81" xfId="0" applyFont="1" applyFill="1" applyBorder="1" applyAlignment="1">
      <alignment horizontal="left" vertical="center" wrapText="1"/>
    </xf>
    <xf numFmtId="0" fontId="4" fillId="0" borderId="7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59" xfId="0" applyFont="1" applyBorder="1" applyAlignment="1" applyProtection="1">
      <alignment horizontal="center" vertical="center" wrapText="1"/>
      <protection locked="0"/>
    </xf>
    <xf numFmtId="0" fontId="5" fillId="9" borderId="76" xfId="0" applyFont="1" applyFill="1" applyBorder="1" applyAlignment="1">
      <alignment horizontal="left" vertical="center" wrapText="1"/>
    </xf>
    <xf numFmtId="0" fontId="5" fillId="9" borderId="78" xfId="0" applyFont="1" applyFill="1" applyBorder="1" applyAlignment="1">
      <alignment horizontal="left" vertical="center" wrapText="1"/>
    </xf>
    <xf numFmtId="0" fontId="5" fillId="9" borderId="80" xfId="0" applyFont="1" applyFill="1" applyBorder="1" applyAlignment="1">
      <alignment horizontal="left" vertical="center" wrapText="1"/>
    </xf>
    <xf numFmtId="0" fontId="5" fillId="9" borderId="82" xfId="0" applyFont="1" applyFill="1" applyBorder="1" applyAlignment="1">
      <alignment horizontal="left" vertical="center" wrapText="1"/>
    </xf>
    <xf numFmtId="0" fontId="4" fillId="10" borderId="38" xfId="0" applyFont="1" applyFill="1" applyBorder="1" applyAlignment="1">
      <alignment horizontal="center" vertical="center" wrapText="1"/>
    </xf>
    <xf numFmtId="0" fontId="4" fillId="10" borderId="35" xfId="0" applyFont="1" applyFill="1" applyBorder="1" applyAlignment="1">
      <alignment horizontal="center" vertical="center" wrapText="1"/>
    </xf>
    <xf numFmtId="0" fontId="4" fillId="10" borderId="36" xfId="0" applyFont="1" applyFill="1" applyBorder="1" applyAlignment="1">
      <alignment horizontal="center" vertical="center" wrapText="1"/>
    </xf>
    <xf numFmtId="0" fontId="4" fillId="10" borderId="50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7" fillId="11" borderId="9" xfId="0" applyFont="1" applyFill="1" applyBorder="1" applyAlignment="1">
      <alignment horizontal="left" vertical="center" wrapText="1"/>
    </xf>
    <xf numFmtId="0" fontId="2" fillId="11" borderId="12" xfId="0" applyFont="1" applyFill="1" applyBorder="1" applyAlignment="1">
      <alignment horizontal="left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47" fillId="9" borderId="19" xfId="0" applyFont="1" applyFill="1" applyBorder="1" applyAlignment="1">
      <alignment horizontal="left" vertical="center" wrapText="1"/>
    </xf>
    <xf numFmtId="0" fontId="2" fillId="9" borderId="20" xfId="0" applyFont="1" applyFill="1" applyBorder="1" applyAlignment="1">
      <alignment horizontal="left" vertical="center" wrapText="1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7" fillId="18" borderId="29" xfId="0" applyFont="1" applyFill="1" applyBorder="1" applyAlignment="1">
      <alignment horizontal="left" vertical="center" wrapText="1"/>
    </xf>
    <xf numFmtId="0" fontId="2" fillId="18" borderId="12" xfId="0" applyFont="1" applyFill="1" applyBorder="1" applyAlignment="1">
      <alignment horizontal="left" vertical="center" wrapText="1"/>
    </xf>
    <xf numFmtId="0" fontId="2" fillId="18" borderId="1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 applyProtection="1">
      <alignment horizontal="center" vertical="center" wrapText="1"/>
      <protection locked="0"/>
    </xf>
    <xf numFmtId="0" fontId="11" fillId="6" borderId="18" xfId="0" applyFont="1" applyFill="1" applyBorder="1" applyAlignment="1" applyProtection="1">
      <alignment horizontal="center" vertical="center" wrapText="1"/>
      <protection locked="0"/>
    </xf>
    <xf numFmtId="0" fontId="3" fillId="9" borderId="32" xfId="0" applyFont="1" applyFill="1" applyBorder="1" applyAlignment="1">
      <alignment horizontal="left" vertical="center" wrapText="1"/>
    </xf>
    <xf numFmtId="0" fontId="3" fillId="9" borderId="41" xfId="0" applyFont="1" applyFill="1" applyBorder="1" applyAlignment="1">
      <alignment horizontal="left" vertical="center" wrapText="1"/>
    </xf>
    <xf numFmtId="0" fontId="9" fillId="12" borderId="43" xfId="0" applyFont="1" applyFill="1" applyBorder="1" applyAlignment="1">
      <alignment horizontal="right" vertical="center" wrapText="1"/>
    </xf>
    <xf numFmtId="0" fontId="9" fillId="12" borderId="44" xfId="0" applyFont="1" applyFill="1" applyBorder="1" applyAlignment="1">
      <alignment horizontal="right" vertical="center" wrapText="1"/>
    </xf>
    <xf numFmtId="0" fontId="2" fillId="12" borderId="43" xfId="0" applyFont="1" applyFill="1" applyBorder="1" applyAlignment="1">
      <alignment horizontal="right" vertical="center" wrapText="1"/>
    </xf>
    <xf numFmtId="0" fontId="2" fillId="12" borderId="44" xfId="0" applyFont="1" applyFill="1" applyBorder="1" applyAlignment="1">
      <alignment horizontal="right" vertical="center" wrapText="1"/>
    </xf>
    <xf numFmtId="0" fontId="45" fillId="12" borderId="5" xfId="0" applyFont="1" applyFill="1" applyBorder="1" applyAlignment="1">
      <alignment horizontal="left" vertical="center" wrapText="1"/>
    </xf>
    <xf numFmtId="0" fontId="45" fillId="12" borderId="6" xfId="0" applyFont="1" applyFill="1" applyBorder="1" applyAlignment="1">
      <alignment horizontal="left" vertical="center" wrapText="1"/>
    </xf>
    <xf numFmtId="0" fontId="2" fillId="12" borderId="52" xfId="0" applyFont="1" applyFill="1" applyBorder="1" applyAlignment="1">
      <alignment horizontal="right" vertical="center" wrapText="1"/>
    </xf>
    <xf numFmtId="0" fontId="2" fillId="12" borderId="46" xfId="0" applyFont="1" applyFill="1" applyBorder="1" applyAlignment="1">
      <alignment horizontal="right" vertical="center" wrapText="1"/>
    </xf>
    <xf numFmtId="0" fontId="67" fillId="12" borderId="44" xfId="0" applyFont="1" applyFill="1" applyBorder="1" applyAlignment="1">
      <alignment horizontal="left" vertical="center" wrapText="1"/>
    </xf>
    <xf numFmtId="0" fontId="67" fillId="12" borderId="45" xfId="0" applyFont="1" applyFill="1" applyBorder="1" applyAlignment="1">
      <alignment horizontal="left" vertical="center" wrapText="1"/>
    </xf>
    <xf numFmtId="0" fontId="2" fillId="14" borderId="43" xfId="0" applyFont="1" applyFill="1" applyBorder="1" applyAlignment="1">
      <alignment horizontal="right" vertical="center" wrapText="1"/>
    </xf>
    <xf numFmtId="0" fontId="2" fillId="14" borderId="44" xfId="0" applyFont="1" applyFill="1" applyBorder="1" applyAlignment="1">
      <alignment horizontal="right" vertical="center" wrapText="1"/>
    </xf>
    <xf numFmtId="0" fontId="2" fillId="14" borderId="44" xfId="0" applyFont="1" applyFill="1" applyBorder="1" applyAlignment="1">
      <alignment horizontal="left" vertical="center" wrapText="1"/>
    </xf>
    <xf numFmtId="0" fontId="2" fillId="14" borderId="45" xfId="0" applyFont="1" applyFill="1" applyBorder="1" applyAlignment="1">
      <alignment horizontal="left" vertical="center" wrapText="1"/>
    </xf>
    <xf numFmtId="0" fontId="44" fillId="14" borderId="44" xfId="0" applyFont="1" applyFill="1" applyBorder="1" applyAlignment="1">
      <alignment horizontal="left" vertical="center" wrapText="1"/>
    </xf>
    <xf numFmtId="0" fontId="42" fillId="16" borderId="25" xfId="0" applyFont="1" applyFill="1" applyBorder="1" applyAlignment="1">
      <alignment horizontal="center" vertical="center" wrapText="1"/>
    </xf>
    <xf numFmtId="0" fontId="42" fillId="16" borderId="27" xfId="0" applyFont="1" applyFill="1" applyBorder="1" applyAlignment="1">
      <alignment horizontal="center" vertical="center" wrapText="1"/>
    </xf>
    <xf numFmtId="0" fontId="42" fillId="16" borderId="26" xfId="0" applyFont="1" applyFill="1" applyBorder="1" applyAlignment="1">
      <alignment horizontal="center" vertical="center" wrapText="1"/>
    </xf>
    <xf numFmtId="0" fontId="42" fillId="16" borderId="30" xfId="0" applyFont="1" applyFill="1" applyBorder="1" applyAlignment="1">
      <alignment horizontal="center" vertical="center" wrapText="1"/>
    </xf>
    <xf numFmtId="0" fontId="73" fillId="0" borderId="46" xfId="0" applyFont="1" applyBorder="1" applyAlignment="1">
      <alignment horizontal="center" wrapText="1"/>
    </xf>
    <xf numFmtId="0" fontId="21" fillId="0" borderId="46" xfId="0" applyFont="1" applyBorder="1" applyAlignment="1">
      <alignment horizontal="center" wrapText="1"/>
    </xf>
    <xf numFmtId="0" fontId="45" fillId="12" borderId="56" xfId="0" applyFont="1" applyFill="1" applyBorder="1" applyAlignment="1">
      <alignment horizontal="left" vertical="center" wrapText="1"/>
    </xf>
    <xf numFmtId="0" fontId="45" fillId="12" borderId="57" xfId="0" applyFont="1" applyFill="1" applyBorder="1" applyAlignment="1">
      <alignment horizontal="left" vertical="center" wrapText="1"/>
    </xf>
    <xf numFmtId="0" fontId="44" fillId="14" borderId="46" xfId="0" applyFont="1" applyFill="1" applyBorder="1" applyAlignment="1">
      <alignment horizontal="left" vertical="center" wrapText="1"/>
    </xf>
    <xf numFmtId="0" fontId="2" fillId="12" borderId="34" xfId="0" applyFont="1" applyFill="1" applyBorder="1" applyAlignment="1">
      <alignment horizontal="right" vertical="center" wrapText="1"/>
    </xf>
    <xf numFmtId="0" fontId="2" fillId="12" borderId="44" xfId="0" applyFont="1" applyFill="1" applyBorder="1" applyAlignment="1">
      <alignment horizontal="left" vertical="center" wrapText="1"/>
    </xf>
    <xf numFmtId="0" fontId="2" fillId="12" borderId="45" xfId="0" applyFont="1" applyFill="1" applyBorder="1" applyAlignment="1">
      <alignment horizontal="left" vertical="center" wrapText="1"/>
    </xf>
    <xf numFmtId="0" fontId="2" fillId="14" borderId="54" xfId="0" applyFont="1" applyFill="1" applyBorder="1" applyAlignment="1">
      <alignment horizontal="right" vertical="center" wrapText="1"/>
    </xf>
    <xf numFmtId="0" fontId="2" fillId="14" borderId="55" xfId="0" applyFont="1" applyFill="1" applyBorder="1" applyAlignment="1">
      <alignment horizontal="right" vertical="center" wrapText="1"/>
    </xf>
    <xf numFmtId="0" fontId="2" fillId="14" borderId="58" xfId="0" applyFont="1" applyFill="1" applyBorder="1" applyAlignment="1">
      <alignment horizontal="right" vertical="center" wrapText="1"/>
    </xf>
    <xf numFmtId="0" fontId="43" fillId="17" borderId="31" xfId="0" applyFont="1" applyFill="1" applyBorder="1" applyAlignment="1">
      <alignment horizontal="left" vertical="top" wrapText="1"/>
    </xf>
    <xf numFmtId="0" fontId="43" fillId="17" borderId="0" xfId="0" applyFont="1" applyFill="1" applyAlignment="1">
      <alignment horizontal="left" vertical="top" wrapText="1"/>
    </xf>
    <xf numFmtId="0" fontId="71" fillId="17" borderId="0" xfId="1" applyFont="1" applyFill="1" applyBorder="1" applyAlignment="1" applyProtection="1">
      <alignment horizontal="center" vertical="center" wrapText="1"/>
    </xf>
    <xf numFmtId="0" fontId="42" fillId="17" borderId="33" xfId="0" applyFont="1" applyFill="1" applyBorder="1" applyAlignment="1">
      <alignment horizontal="left" vertical="top" wrapText="1"/>
    </xf>
    <xf numFmtId="0" fontId="18" fillId="5" borderId="50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12" borderId="35" xfId="0" applyFont="1" applyFill="1" applyBorder="1" applyAlignment="1">
      <alignment horizontal="left" vertical="center" wrapText="1"/>
    </xf>
    <xf numFmtId="0" fontId="2" fillId="12" borderId="36" xfId="0" applyFont="1" applyFill="1" applyBorder="1" applyAlignment="1">
      <alignment horizontal="left" vertical="center" wrapText="1"/>
    </xf>
    <xf numFmtId="0" fontId="44" fillId="14" borderId="5" xfId="0" applyFont="1" applyFill="1" applyBorder="1" applyAlignment="1">
      <alignment horizontal="left" vertical="center" wrapText="1"/>
    </xf>
    <xf numFmtId="0" fontId="44" fillId="14" borderId="6" xfId="0" applyFont="1" applyFill="1" applyBorder="1" applyAlignment="1">
      <alignment horizontal="left" vertical="center" wrapText="1"/>
    </xf>
    <xf numFmtId="0" fontId="4" fillId="5" borderId="42" xfId="0" applyFont="1" applyFill="1" applyBorder="1" applyAlignment="1">
      <alignment horizontal="right" vertical="center" wrapText="1"/>
    </xf>
    <xf numFmtId="0" fontId="4" fillId="5" borderId="39" xfId="0" applyFont="1" applyFill="1" applyBorder="1" applyAlignment="1">
      <alignment horizontal="right" vertical="center" wrapText="1"/>
    </xf>
    <xf numFmtId="0" fontId="42" fillId="16" borderId="14" xfId="0" applyFont="1" applyFill="1" applyBorder="1" applyAlignment="1">
      <alignment horizontal="center" vertical="center" wrapText="1"/>
    </xf>
    <xf numFmtId="0" fontId="42" fillId="16" borderId="24" xfId="0" applyFont="1" applyFill="1" applyBorder="1" applyAlignment="1">
      <alignment horizontal="center" vertical="center" wrapText="1"/>
    </xf>
    <xf numFmtId="0" fontId="42" fillId="16" borderId="15" xfId="0" applyFont="1" applyFill="1" applyBorder="1" applyAlignment="1">
      <alignment horizontal="center" vertical="center" wrapText="1"/>
    </xf>
    <xf numFmtId="0" fontId="42" fillId="16" borderId="16" xfId="0" applyFont="1" applyFill="1" applyBorder="1" applyAlignment="1">
      <alignment horizontal="center" vertical="center" wrapText="1"/>
    </xf>
    <xf numFmtId="0" fontId="45" fillId="12" borderId="44" xfId="0" applyFont="1" applyFill="1" applyBorder="1" applyAlignment="1">
      <alignment horizontal="center" vertical="center" wrapText="1"/>
    </xf>
  </cellXfs>
  <cellStyles count="2">
    <cellStyle name="Hyperlink" xfId="1"/>
    <cellStyle name="Normální" xfId="0" builtinId="0"/>
  </cellStyles>
  <dxfs count="15"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FF99"/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1718734</xdr:colOff>
      <xdr:row>14</xdr:row>
      <xdr:rowOff>50800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2B2397CF-A163-4400-A352-F23718573076}"/>
            </a:ext>
          </a:extLst>
        </xdr:cNvPr>
        <xdr:cNvSpPr txBox="1"/>
      </xdr:nvSpPr>
      <xdr:spPr>
        <a:xfrm>
          <a:off x="5543974" y="435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1718734</xdr:colOff>
      <xdr:row>25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4D716506-A19C-44A8-B2A1-E462FE4BB946}"/>
            </a:ext>
          </a:extLst>
        </xdr:cNvPr>
        <xdr:cNvSpPr txBox="1"/>
      </xdr:nvSpPr>
      <xdr:spPr>
        <a:xfrm>
          <a:off x="5545667" y="4529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 editAs="oneCell">
    <xdr:from>
      <xdr:col>6</xdr:col>
      <xdr:colOff>647699</xdr:colOff>
      <xdr:row>30</xdr:row>
      <xdr:rowOff>1182172</xdr:rowOff>
    </xdr:from>
    <xdr:to>
      <xdr:col>6</xdr:col>
      <xdr:colOff>1456230</xdr:colOff>
      <xdr:row>33</xdr:row>
      <xdr:rowOff>65661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55E2324-3052-4921-B065-91D18B60A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49" y="22880122"/>
          <a:ext cx="808531" cy="101708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30</xdr:row>
      <xdr:rowOff>1199083</xdr:rowOff>
    </xdr:from>
    <xdr:to>
      <xdr:col>1</xdr:col>
      <xdr:colOff>429016</xdr:colOff>
      <xdr:row>33</xdr:row>
      <xdr:rowOff>76209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9C49B422-C84B-419A-8370-1288B22AD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3090254"/>
          <a:ext cx="1101209" cy="1008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ekoskola.cz/" TargetMode="External"/><Relationship Id="rId1" Type="http://schemas.openxmlformats.org/officeDocument/2006/relationships/hyperlink" Target="https://ekoskola.cz/kampan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7"/>
  <sheetViews>
    <sheetView showGridLines="0" topLeftCell="A28" zoomScale="50" zoomScaleNormal="50" zoomScaleSheetLayoutView="50" workbookViewId="0">
      <selection activeCell="A36" sqref="A36:F36"/>
    </sheetView>
  </sheetViews>
  <sheetFormatPr defaultColWidth="8.88671875" defaultRowHeight="18" x14ac:dyDescent="0.35"/>
  <cols>
    <col min="1" max="1" width="40" style="2" customWidth="1"/>
    <col min="2" max="2" width="15.6640625" style="3" customWidth="1"/>
    <col min="3" max="3" width="43.109375" style="3" customWidth="1"/>
    <col min="4" max="4" width="31" style="3" customWidth="1"/>
    <col min="5" max="5" width="15.33203125" style="3" customWidth="1"/>
    <col min="6" max="6" width="16" style="3" customWidth="1"/>
    <col min="7" max="7" width="14.88671875" style="75" customWidth="1"/>
    <col min="8" max="8" width="70.109375" style="79" customWidth="1"/>
    <col min="9" max="9" width="10.88671875" style="77" customWidth="1"/>
    <col min="10" max="10" width="13.6640625" style="77" customWidth="1"/>
    <col min="11" max="11" width="15.109375" style="77" customWidth="1"/>
    <col min="12" max="12" width="8.88671875" style="77"/>
    <col min="13" max="13" width="8.88671875" style="62"/>
    <col min="14" max="16" width="8.88671875" style="59"/>
    <col min="17" max="17" width="8.88671875" style="56"/>
  </cols>
  <sheetData>
    <row r="1" spans="1:17" ht="24" customHeight="1" x14ac:dyDescent="0.35">
      <c r="A1" s="141" t="s">
        <v>0</v>
      </c>
      <c r="B1" s="142"/>
      <c r="C1" s="142"/>
      <c r="D1" s="142"/>
      <c r="E1" s="153" t="s">
        <v>1</v>
      </c>
      <c r="F1" s="154"/>
      <c r="G1" s="66"/>
      <c r="H1" s="76"/>
      <c r="I1" s="76"/>
      <c r="J1" s="76"/>
    </row>
    <row r="2" spans="1:17" ht="39.6" customHeight="1" x14ac:dyDescent="0.35">
      <c r="A2" s="143" t="s">
        <v>2</v>
      </c>
      <c r="B2" s="144"/>
      <c r="C2" s="144"/>
      <c r="D2" s="144"/>
      <c r="E2" s="155"/>
      <c r="F2" s="156"/>
      <c r="G2" s="67"/>
      <c r="H2" s="76"/>
      <c r="I2" s="76"/>
      <c r="J2" s="76"/>
    </row>
    <row r="3" spans="1:17" ht="39.6" customHeight="1" x14ac:dyDescent="0.35">
      <c r="A3" s="16" t="s">
        <v>3</v>
      </c>
      <c r="B3" s="145" t="s">
        <v>147</v>
      </c>
      <c r="C3" s="145"/>
      <c r="D3" s="145"/>
      <c r="E3" s="8" t="s">
        <v>4</v>
      </c>
      <c r="F3" s="24" t="s">
        <v>124</v>
      </c>
      <c r="G3" s="68"/>
      <c r="H3" s="78"/>
      <c r="I3" s="78"/>
      <c r="J3" s="78"/>
    </row>
    <row r="4" spans="1:17" ht="39.6" customHeight="1" x14ac:dyDescent="0.35">
      <c r="A4" s="16" t="s">
        <v>5</v>
      </c>
      <c r="B4" s="145" t="s">
        <v>148</v>
      </c>
      <c r="C4" s="145"/>
      <c r="D4" s="145"/>
      <c r="E4" s="145"/>
      <c r="F4" s="146"/>
      <c r="G4" s="68"/>
      <c r="H4" s="78"/>
      <c r="I4" s="78"/>
      <c r="J4" s="78"/>
    </row>
    <row r="5" spans="1:17" ht="25.95" customHeight="1" x14ac:dyDescent="0.35">
      <c r="A5" s="161" t="s">
        <v>6</v>
      </c>
      <c r="B5" s="162"/>
      <c r="C5" s="163"/>
      <c r="D5" s="53">
        <v>82</v>
      </c>
      <c r="E5" s="17"/>
      <c r="F5" s="23"/>
      <c r="G5" s="69"/>
      <c r="H5" s="78"/>
      <c r="I5" s="78"/>
      <c r="J5" s="78"/>
    </row>
    <row r="6" spans="1:17" ht="54.6" customHeight="1" x14ac:dyDescent="0.35">
      <c r="A6" s="12" t="s">
        <v>7</v>
      </c>
      <c r="B6" s="13" t="s">
        <v>8</v>
      </c>
      <c r="C6" s="164" t="s">
        <v>9</v>
      </c>
      <c r="D6" s="164"/>
      <c r="E6" s="14" t="s">
        <v>10</v>
      </c>
      <c r="F6" s="15"/>
      <c r="G6" s="70"/>
      <c r="M6" s="63"/>
    </row>
    <row r="7" spans="1:17" ht="21" x14ac:dyDescent="0.35">
      <c r="A7" s="187" t="s">
        <v>11</v>
      </c>
      <c r="B7" s="188"/>
      <c r="C7" s="188"/>
      <c r="D7" s="188"/>
      <c r="E7" s="188"/>
      <c r="F7" s="189"/>
      <c r="G7" s="71"/>
      <c r="H7" s="80"/>
      <c r="I7" s="80"/>
      <c r="J7" s="80"/>
    </row>
    <row r="8" spans="1:17" s="1" customFormat="1" ht="24" customHeight="1" x14ac:dyDescent="0.3">
      <c r="A8" s="200" t="s">
        <v>12</v>
      </c>
      <c r="B8" s="203">
        <v>71</v>
      </c>
      <c r="C8" s="205" t="s">
        <v>13</v>
      </c>
      <c r="D8" s="206"/>
      <c r="E8" s="21">
        <v>128</v>
      </c>
      <c r="F8" s="29" t="s">
        <v>14</v>
      </c>
      <c r="G8" s="72"/>
      <c r="H8" s="81"/>
      <c r="I8" s="82"/>
      <c r="J8" s="82"/>
      <c r="K8" s="82"/>
      <c r="L8" s="82"/>
      <c r="M8" s="64"/>
      <c r="N8" s="65"/>
      <c r="O8" s="65"/>
      <c r="P8" s="65"/>
      <c r="Q8" s="57"/>
    </row>
    <row r="9" spans="1:17" s="1" customFormat="1" ht="30.75" customHeight="1" x14ac:dyDescent="0.3">
      <c r="A9" s="201"/>
      <c r="B9" s="203"/>
      <c r="C9" s="157" t="s">
        <v>15</v>
      </c>
      <c r="D9" s="158"/>
      <c r="E9" s="5">
        <v>837</v>
      </c>
      <c r="F9" s="27" t="s">
        <v>16</v>
      </c>
      <c r="G9" s="72"/>
      <c r="H9" s="79" t="s">
        <v>17</v>
      </c>
      <c r="I9" s="83">
        <f>(E9+E10)/130.4</f>
        <v>6.6411042944785272</v>
      </c>
      <c r="J9" s="79" t="s">
        <v>18</v>
      </c>
      <c r="K9" s="82"/>
      <c r="L9" s="82"/>
      <c r="M9" s="64"/>
      <c r="N9" s="65"/>
      <c r="O9" s="65"/>
      <c r="P9" s="65"/>
      <c r="Q9" s="57"/>
    </row>
    <row r="10" spans="1:17" s="1" customFormat="1" ht="30.75" customHeight="1" x14ac:dyDescent="0.3">
      <c r="A10" s="202"/>
      <c r="B10" s="204"/>
      <c r="C10" s="159" t="s">
        <v>19</v>
      </c>
      <c r="D10" s="160"/>
      <c r="E10" s="5">
        <v>29</v>
      </c>
      <c r="F10" s="28" t="s">
        <v>20</v>
      </c>
      <c r="G10" s="72"/>
      <c r="H10" s="84"/>
      <c r="I10" s="76"/>
      <c r="J10" s="76"/>
      <c r="K10" s="82"/>
      <c r="L10" s="82"/>
      <c r="M10" s="64"/>
      <c r="N10" s="65"/>
      <c r="O10" s="65"/>
      <c r="P10" s="65"/>
      <c r="Q10" s="57"/>
    </row>
    <row r="11" spans="1:17" ht="21" x14ac:dyDescent="0.35">
      <c r="A11" s="192" t="s">
        <v>21</v>
      </c>
      <c r="B11" s="194">
        <v>37</v>
      </c>
      <c r="C11" s="147" t="s">
        <v>22</v>
      </c>
      <c r="D11" s="148"/>
      <c r="E11" s="4">
        <v>8</v>
      </c>
      <c r="F11" s="29" t="s">
        <v>23</v>
      </c>
      <c r="G11" s="72"/>
      <c r="H11" s="79" t="s">
        <v>24</v>
      </c>
      <c r="I11" s="85">
        <f>E12+E11</f>
        <v>13</v>
      </c>
    </row>
    <row r="12" spans="1:17" ht="21" x14ac:dyDescent="0.35">
      <c r="A12" s="193"/>
      <c r="B12" s="195"/>
      <c r="C12" s="151" t="s">
        <v>25</v>
      </c>
      <c r="D12" s="152"/>
      <c r="E12" s="5">
        <v>5</v>
      </c>
      <c r="F12" s="27" t="s">
        <v>26</v>
      </c>
      <c r="G12" s="72"/>
      <c r="H12" s="86" t="s">
        <v>27</v>
      </c>
      <c r="I12" s="87">
        <f>(5.9*E9)+(2*E10)</f>
        <v>4996.3</v>
      </c>
    </row>
    <row r="13" spans="1:17" ht="21" x14ac:dyDescent="0.35">
      <c r="A13" s="193"/>
      <c r="B13" s="195"/>
      <c r="C13" s="149" t="s">
        <v>28</v>
      </c>
      <c r="D13" s="150"/>
      <c r="E13" s="5">
        <v>36</v>
      </c>
      <c r="F13" s="28" t="s">
        <v>29</v>
      </c>
      <c r="G13" s="72"/>
      <c r="H13" s="88" t="s">
        <v>30</v>
      </c>
      <c r="I13" s="89">
        <f>E13</f>
        <v>36</v>
      </c>
      <c r="J13" s="85" t="s">
        <v>31</v>
      </c>
    </row>
    <row r="14" spans="1:17" ht="21" x14ac:dyDescent="0.35">
      <c r="A14" s="190" t="s">
        <v>32</v>
      </c>
      <c r="B14" s="191"/>
      <c r="C14" s="191"/>
      <c r="D14" s="191"/>
      <c r="E14" s="191"/>
      <c r="F14" s="191"/>
      <c r="G14" s="73"/>
      <c r="H14" s="80"/>
      <c r="I14" s="80"/>
      <c r="J14" s="80"/>
    </row>
    <row r="15" spans="1:17" ht="33.6" customHeight="1" x14ac:dyDescent="0.35">
      <c r="A15" s="196" t="s">
        <v>33</v>
      </c>
      <c r="B15" s="198">
        <v>82</v>
      </c>
      <c r="C15" s="167" t="s">
        <v>34</v>
      </c>
      <c r="D15" s="168"/>
      <c r="E15" s="4">
        <v>113</v>
      </c>
      <c r="F15" s="97" t="s">
        <v>35</v>
      </c>
      <c r="G15" s="74"/>
      <c r="H15" s="79" t="s">
        <v>36</v>
      </c>
      <c r="I15" s="90">
        <f>(E15*60)+(E16*3)</f>
        <v>7872</v>
      </c>
      <c r="K15" s="76"/>
    </row>
    <row r="16" spans="1:17" ht="36.75" customHeight="1" x14ac:dyDescent="0.35">
      <c r="A16" s="197"/>
      <c r="B16" s="199"/>
      <c r="C16" s="173" t="s">
        <v>37</v>
      </c>
      <c r="D16" s="174"/>
      <c r="E16" s="5">
        <v>364</v>
      </c>
      <c r="F16" s="98" t="s">
        <v>38</v>
      </c>
      <c r="G16" s="74"/>
      <c r="H16" s="85"/>
      <c r="I16" s="89"/>
      <c r="J16" s="76"/>
      <c r="K16" s="76"/>
    </row>
    <row r="17" spans="1:12" ht="69" customHeight="1" x14ac:dyDescent="0.35">
      <c r="A17" s="113" t="s">
        <v>39</v>
      </c>
      <c r="B17" s="58">
        <v>57</v>
      </c>
      <c r="C17" s="169" t="s">
        <v>40</v>
      </c>
      <c r="D17" s="170"/>
      <c r="E17" s="6">
        <v>50</v>
      </c>
      <c r="F17" s="99" t="s">
        <v>41</v>
      </c>
      <c r="G17" s="74"/>
      <c r="H17" s="91"/>
    </row>
    <row r="18" spans="1:12" ht="15.6" customHeight="1" x14ac:dyDescent="0.35">
      <c r="A18" s="175" t="s">
        <v>42</v>
      </c>
      <c r="B18" s="179">
        <v>46</v>
      </c>
      <c r="C18" s="183" t="s">
        <v>43</v>
      </c>
      <c r="D18" s="109" t="s">
        <v>44</v>
      </c>
      <c r="E18" s="4">
        <v>60.5</v>
      </c>
      <c r="F18" s="29" t="s">
        <v>45</v>
      </c>
      <c r="G18" s="72"/>
      <c r="H18" s="79" t="s">
        <v>46</v>
      </c>
      <c r="I18" s="92">
        <f>(E17*0.15)/1.5</f>
        <v>5</v>
      </c>
      <c r="J18" s="90" t="s">
        <v>47</v>
      </c>
    </row>
    <row r="19" spans="1:12" ht="16.2" customHeight="1" x14ac:dyDescent="0.35">
      <c r="A19" s="176"/>
      <c r="B19" s="180"/>
      <c r="C19" s="184"/>
      <c r="D19" s="110" t="s">
        <v>48</v>
      </c>
      <c r="E19" s="5">
        <v>53.5</v>
      </c>
      <c r="F19" s="29" t="s">
        <v>45</v>
      </c>
      <c r="G19" s="72"/>
      <c r="H19" s="79" t="s">
        <v>49</v>
      </c>
      <c r="I19" s="92">
        <f>9.1*E17</f>
        <v>455</v>
      </c>
      <c r="J19" s="79" t="s">
        <v>50</v>
      </c>
    </row>
    <row r="20" spans="1:12" ht="15.6" customHeight="1" x14ac:dyDescent="0.35">
      <c r="A20" s="176"/>
      <c r="B20" s="180"/>
      <c r="C20" s="184"/>
      <c r="D20" s="110" t="s">
        <v>51</v>
      </c>
      <c r="E20" s="5">
        <v>46.5</v>
      </c>
      <c r="F20" s="29" t="s">
        <v>45</v>
      </c>
      <c r="G20" s="72"/>
    </row>
    <row r="21" spans="1:12" ht="15.6" customHeight="1" x14ac:dyDescent="0.35">
      <c r="A21" s="176"/>
      <c r="B21" s="180"/>
      <c r="C21" s="184"/>
      <c r="D21" s="110" t="s">
        <v>52</v>
      </c>
      <c r="E21" s="5">
        <v>89.5</v>
      </c>
      <c r="F21" s="29" t="s">
        <v>45</v>
      </c>
      <c r="G21" s="72"/>
      <c r="H21" s="91" t="s">
        <v>53</v>
      </c>
      <c r="I21" s="92">
        <f>0.129*E25</f>
        <v>85.269000000000005</v>
      </c>
      <c r="J21" s="79" t="s">
        <v>54</v>
      </c>
    </row>
    <row r="22" spans="1:12" ht="16.2" customHeight="1" x14ac:dyDescent="0.35">
      <c r="A22" s="176"/>
      <c r="B22" s="180"/>
      <c r="C22" s="184"/>
      <c r="D22" s="110" t="s">
        <v>55</v>
      </c>
      <c r="E22" s="5">
        <v>99.5</v>
      </c>
      <c r="F22" s="29" t="s">
        <v>45</v>
      </c>
      <c r="G22" s="72"/>
    </row>
    <row r="23" spans="1:12" ht="15.6" customHeight="1" x14ac:dyDescent="0.35">
      <c r="A23" s="176"/>
      <c r="B23" s="180"/>
      <c r="C23" s="184"/>
      <c r="D23" s="110" t="s">
        <v>56</v>
      </c>
      <c r="E23" s="5">
        <v>192</v>
      </c>
      <c r="F23" s="29" t="s">
        <v>45</v>
      </c>
      <c r="G23" s="72"/>
      <c r="H23" s="79" t="s">
        <v>57</v>
      </c>
      <c r="I23" s="92">
        <f>IF(B18,I21/B18,0)</f>
        <v>1.8536739130434783</v>
      </c>
      <c r="J23" s="79" t="s">
        <v>58</v>
      </c>
    </row>
    <row r="24" spans="1:12" ht="15.6" customHeight="1" x14ac:dyDescent="0.35">
      <c r="A24" s="177"/>
      <c r="B24" s="181"/>
      <c r="C24" s="185"/>
      <c r="D24" s="111" t="s">
        <v>59</v>
      </c>
      <c r="E24" s="7">
        <v>119.5</v>
      </c>
      <c r="F24" s="29" t="s">
        <v>45</v>
      </c>
      <c r="G24" s="72"/>
    </row>
    <row r="25" spans="1:12" ht="16.2" customHeight="1" x14ac:dyDescent="0.35">
      <c r="A25" s="178"/>
      <c r="B25" s="182"/>
      <c r="C25" s="186"/>
      <c r="D25" s="112" t="s">
        <v>60</v>
      </c>
      <c r="E25" s="7">
        <v>661</v>
      </c>
      <c r="F25" s="105" t="s">
        <v>45</v>
      </c>
      <c r="G25" s="72"/>
    </row>
    <row r="26" spans="1:12" ht="72" x14ac:dyDescent="0.35">
      <c r="A26" s="115" t="s">
        <v>61</v>
      </c>
      <c r="B26" s="116">
        <v>70</v>
      </c>
      <c r="C26" s="135" t="s">
        <v>62</v>
      </c>
      <c r="D26" s="136"/>
      <c r="E26" s="114">
        <v>89</v>
      </c>
      <c r="F26" s="104" t="s">
        <v>41</v>
      </c>
      <c r="G26" s="72"/>
      <c r="H26" s="93" t="s">
        <v>63</v>
      </c>
      <c r="I26" s="89">
        <f>3*0.06*106.82*E26</f>
        <v>1711.2564</v>
      </c>
      <c r="J26" s="131" t="s">
        <v>64</v>
      </c>
      <c r="K26" s="131"/>
      <c r="L26" s="94"/>
    </row>
    <row r="27" spans="1:12" ht="42" x14ac:dyDescent="0.35">
      <c r="A27" s="137" t="s">
        <v>65</v>
      </c>
      <c r="B27" s="138"/>
      <c r="C27" s="138"/>
      <c r="D27" s="138"/>
      <c r="E27" s="138"/>
      <c r="F27" s="139"/>
      <c r="G27" s="71"/>
      <c r="H27" s="80" t="s">
        <v>66</v>
      </c>
      <c r="I27" s="80">
        <f>E26*(3*(0.3*(0.385*0.33)+0.3*(0.195*0.2)+0.3*(0.42*0.43)))</f>
        <v>27.766664999999996</v>
      </c>
      <c r="J27" s="80" t="s">
        <v>67</v>
      </c>
    </row>
    <row r="28" spans="1:12" ht="66.75" customHeight="1" x14ac:dyDescent="0.35">
      <c r="A28" s="106" t="s">
        <v>68</v>
      </c>
      <c r="B28" s="107">
        <v>42</v>
      </c>
      <c r="C28" s="165" t="s">
        <v>69</v>
      </c>
      <c r="D28" s="166"/>
      <c r="E28" s="108">
        <v>42</v>
      </c>
      <c r="F28" s="117" t="s">
        <v>70</v>
      </c>
      <c r="G28" s="74"/>
      <c r="H28" s="95" t="s">
        <v>71</v>
      </c>
      <c r="I28" s="76">
        <f>IF(B28,(E28*5)/B28,0)</f>
        <v>5</v>
      </c>
      <c r="J28" s="79" t="s">
        <v>72</v>
      </c>
    </row>
    <row r="29" spans="1:12" ht="61.5" customHeight="1" x14ac:dyDescent="0.35">
      <c r="A29" s="100" t="s">
        <v>73</v>
      </c>
      <c r="B29" s="101">
        <v>29</v>
      </c>
      <c r="C29" s="171" t="s">
        <v>74</v>
      </c>
      <c r="D29" s="172"/>
      <c r="E29" s="102">
        <v>21</v>
      </c>
      <c r="F29" s="103" t="s">
        <v>75</v>
      </c>
      <c r="G29" s="74"/>
      <c r="H29" s="91" t="s">
        <v>76</v>
      </c>
      <c r="I29" s="91" t="str">
        <f>IF(E29,"24",0)</f>
        <v>24</v>
      </c>
      <c r="J29" s="96"/>
      <c r="K29" s="79"/>
    </row>
    <row r="30" spans="1:12" ht="23.4" customHeight="1" x14ac:dyDescent="0.35">
      <c r="A30" s="132" t="s">
        <v>77</v>
      </c>
      <c r="B30" s="132"/>
      <c r="C30" s="132"/>
      <c r="D30" s="132"/>
      <c r="E30" s="132"/>
      <c r="F30" s="54"/>
      <c r="G30" s="72"/>
    </row>
    <row r="31" spans="1:12" ht="34.5" customHeight="1" x14ac:dyDescent="0.35">
      <c r="A31" s="134" t="s">
        <v>78</v>
      </c>
      <c r="B31" s="134"/>
      <c r="C31" s="134"/>
      <c r="D31" s="134"/>
      <c r="E31" s="134"/>
      <c r="F31" s="55">
        <v>1</v>
      </c>
      <c r="G31" s="72"/>
    </row>
    <row r="32" spans="1:12" ht="29.4" customHeight="1" x14ac:dyDescent="0.35">
      <c r="A32" s="134" t="s">
        <v>79</v>
      </c>
      <c r="B32" s="134"/>
      <c r="C32" s="134"/>
      <c r="D32" s="134"/>
      <c r="E32" s="134"/>
      <c r="F32" s="55">
        <v>3</v>
      </c>
      <c r="G32" s="72"/>
    </row>
    <row r="33" spans="1:7" ht="29.4" customHeight="1" x14ac:dyDescent="0.35">
      <c r="A33" s="134" t="s">
        <v>80</v>
      </c>
      <c r="B33" s="133"/>
      <c r="C33" s="133"/>
      <c r="D33" s="133"/>
      <c r="E33" s="133"/>
      <c r="F33" s="133"/>
      <c r="G33" s="72"/>
    </row>
    <row r="34" spans="1:7" ht="29.4" customHeight="1" x14ac:dyDescent="0.35">
      <c r="A34" s="134"/>
      <c r="B34" s="133"/>
      <c r="C34" s="133"/>
      <c r="D34" s="133"/>
      <c r="E34" s="133"/>
      <c r="F34" s="133"/>
      <c r="G34" s="72"/>
    </row>
    <row r="35" spans="1:7" ht="36" customHeight="1" x14ac:dyDescent="0.35">
      <c r="A35" s="140" t="s">
        <v>81</v>
      </c>
      <c r="B35" s="140"/>
      <c r="C35" s="140"/>
      <c r="D35" s="140"/>
      <c r="E35" s="140"/>
      <c r="F35" s="140"/>
    </row>
    <row r="36" spans="1:7" ht="78.599999999999994" customHeight="1" x14ac:dyDescent="0.35">
      <c r="A36" s="133" t="s">
        <v>149</v>
      </c>
      <c r="B36" s="133"/>
      <c r="C36" s="133"/>
      <c r="D36" s="133"/>
      <c r="E36" s="133"/>
      <c r="F36" s="133"/>
    </row>
    <row r="37" spans="1:7" x14ac:dyDescent="0.35">
      <c r="C37" s="30"/>
    </row>
  </sheetData>
  <sheetProtection sheet="1" objects="1" scenarios="1" selectLockedCells="1"/>
  <mergeCells count="39">
    <mergeCell ref="C16:D16"/>
    <mergeCell ref="B3:D3"/>
    <mergeCell ref="A36:F36"/>
    <mergeCell ref="A18:A25"/>
    <mergeCell ref="B18:B25"/>
    <mergeCell ref="C18:C25"/>
    <mergeCell ref="A31:E31"/>
    <mergeCell ref="A7:F7"/>
    <mergeCell ref="A14:F14"/>
    <mergeCell ref="A11:A13"/>
    <mergeCell ref="B11:B13"/>
    <mergeCell ref="A15:A16"/>
    <mergeCell ref="B15:B16"/>
    <mergeCell ref="A8:A10"/>
    <mergeCell ref="B8:B10"/>
    <mergeCell ref="C8:D8"/>
    <mergeCell ref="A35:F35"/>
    <mergeCell ref="A1:D1"/>
    <mergeCell ref="A2:D2"/>
    <mergeCell ref="B4:F4"/>
    <mergeCell ref="C11:D11"/>
    <mergeCell ref="C13:D13"/>
    <mergeCell ref="C12:D12"/>
    <mergeCell ref="E1:F2"/>
    <mergeCell ref="C9:D9"/>
    <mergeCell ref="C10:D10"/>
    <mergeCell ref="A5:C5"/>
    <mergeCell ref="C6:D6"/>
    <mergeCell ref="C28:D28"/>
    <mergeCell ref="C15:D15"/>
    <mergeCell ref="C17:D17"/>
    <mergeCell ref="C29:D29"/>
    <mergeCell ref="J26:K26"/>
    <mergeCell ref="A30:E30"/>
    <mergeCell ref="B33:F34"/>
    <mergeCell ref="A33:A34"/>
    <mergeCell ref="A32:E32"/>
    <mergeCell ref="C26:D26"/>
    <mergeCell ref="A27:F27"/>
  </mergeCells>
  <conditionalFormatting sqref="B3:D3 B4:F4 F3 B8:B13 E8:E13 E15:E25 B15:B26 B28:B29 E28:E29">
    <cfRule type="cellIs" dxfId="14" priority="9" operator="greaterThan">
      <formula>0</formula>
    </cfRule>
  </conditionalFormatting>
  <conditionalFormatting sqref="D5">
    <cfRule type="cellIs" dxfId="13" priority="8" operator="greaterThan">
      <formula>0</formula>
    </cfRule>
  </conditionalFormatting>
  <conditionalFormatting sqref="E26">
    <cfRule type="cellIs" dxfId="12" priority="5" operator="greaterThan">
      <formula>0</formula>
    </cfRule>
  </conditionalFormatting>
  <conditionalFormatting sqref="F31:F32 B33:F34 A36:F36">
    <cfRule type="cellIs" dxfId="11" priority="3" operator="greaterThan">
      <formula>0</formula>
    </cfRule>
  </conditionalFormatting>
  <conditionalFormatting sqref="B8:B13 B15:B26 B28:B29">
    <cfRule type="cellIs" dxfId="10" priority="2" operator="greaterThan">
      <formula>$D$5</formula>
    </cfRule>
  </conditionalFormatting>
  <dataValidations count="2">
    <dataValidation type="list" allowBlank="1" showInputMessage="1" showErrorMessage="1" promptTitle="Vyberte ze seznamu" sqref="G3">
      <formula1>Kraj</formula1>
    </dataValidation>
    <dataValidation type="list" allowBlank="1" showInputMessage="1" showErrorMessage="1" sqref="F3">
      <formula1>Kraj</formula1>
    </dataValidation>
  </dataValidations>
  <pageMargins left="0.7" right="0.7" top="0.78740157499999996" bottom="0.78740157499999996" header="0.3" footer="0.3"/>
  <pageSetup paperSize="9" scale="48" orientation="portrait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showGridLines="0" tabSelected="1" view="pageBreakPreview" zoomScale="60" zoomScaleNormal="40" workbookViewId="0">
      <selection activeCell="I6" sqref="I6"/>
    </sheetView>
  </sheetViews>
  <sheetFormatPr defaultColWidth="8.88671875" defaultRowHeight="18" x14ac:dyDescent="0.35"/>
  <cols>
    <col min="1" max="1" width="11.6640625" style="2" customWidth="1"/>
    <col min="2" max="2" width="9.109375" style="2" customWidth="1"/>
    <col min="3" max="3" width="25.44140625" style="3" customWidth="1"/>
    <col min="4" max="4" width="28.109375" style="3" customWidth="1"/>
    <col min="5" max="5" width="19.6640625" style="3" customWidth="1"/>
    <col min="6" max="6" width="25.6640625" style="3" customWidth="1"/>
    <col min="7" max="7" width="23.33203125" style="3" customWidth="1"/>
    <col min="8" max="22" width="8.88671875" style="59"/>
  </cols>
  <sheetData>
    <row r="1" spans="1:15" ht="24" customHeight="1" x14ac:dyDescent="0.3">
      <c r="A1" s="237" t="s">
        <v>82</v>
      </c>
      <c r="B1" s="238"/>
      <c r="C1" s="238"/>
      <c r="D1" s="238"/>
      <c r="E1" s="238"/>
      <c r="F1" s="239" t="s">
        <v>83</v>
      </c>
      <c r="G1" s="239"/>
    </row>
    <row r="2" spans="1:15" ht="24.6" customHeight="1" thickBot="1" x14ac:dyDescent="0.35">
      <c r="A2" s="240" t="s">
        <v>84</v>
      </c>
      <c r="B2" s="240"/>
      <c r="C2" s="240"/>
      <c r="D2" s="240"/>
      <c r="E2" s="240"/>
      <c r="F2" s="239"/>
      <c r="G2" s="239"/>
    </row>
    <row r="3" spans="1:15" ht="36.6" customHeight="1" x14ac:dyDescent="0.3">
      <c r="A3" s="248" t="s">
        <v>85</v>
      </c>
      <c r="B3" s="249"/>
      <c r="C3" s="249"/>
      <c r="D3" s="22">
        <f>'Tabulka dopadů_souhrn z deníků'!D5</f>
        <v>82</v>
      </c>
      <c r="E3" s="20" t="s">
        <v>86</v>
      </c>
      <c r="F3" s="18"/>
      <c r="G3" s="19"/>
    </row>
    <row r="4" spans="1:15" ht="21" x14ac:dyDescent="0.3">
      <c r="A4" s="250" t="s">
        <v>11</v>
      </c>
      <c r="B4" s="251"/>
      <c r="C4" s="252"/>
      <c r="D4" s="252"/>
      <c r="E4" s="252"/>
      <c r="F4" s="252"/>
      <c r="G4" s="253"/>
      <c r="H4" s="60"/>
    </row>
    <row r="5" spans="1:15" ht="39.15" customHeight="1" x14ac:dyDescent="0.3">
      <c r="A5" s="38" t="s">
        <v>87</v>
      </c>
      <c r="B5" s="39">
        <f>'Tabulka dopadů_souhrn z deníků'!B8</f>
        <v>71</v>
      </c>
      <c r="C5" s="51" t="s">
        <v>88</v>
      </c>
      <c r="D5" s="49" t="s">
        <v>89</v>
      </c>
      <c r="E5" s="41"/>
      <c r="F5" s="42"/>
      <c r="G5" s="43"/>
    </row>
    <row r="6" spans="1:15" ht="37.950000000000003" customHeight="1" x14ac:dyDescent="0.3">
      <c r="A6" s="217" t="s">
        <v>90</v>
      </c>
      <c r="B6" s="218"/>
      <c r="C6" s="218"/>
      <c r="D6" s="218"/>
      <c r="E6" s="44">
        <f>'Tabulka dopadů_souhrn z deníků'!I9</f>
        <v>6.6411042944785272</v>
      </c>
      <c r="F6" s="50" t="s">
        <v>91</v>
      </c>
      <c r="G6" s="45"/>
    </row>
    <row r="7" spans="1:15" ht="37.950000000000003" customHeight="1" x14ac:dyDescent="0.3">
      <c r="A7" s="217" t="s">
        <v>92</v>
      </c>
      <c r="B7" s="218"/>
      <c r="C7" s="218"/>
      <c r="D7" s="218"/>
      <c r="E7" s="44">
        <f>'Tabulka dopadů_souhrn z deníků'!I12</f>
        <v>4996.3</v>
      </c>
      <c r="F7" s="50" t="s">
        <v>93</v>
      </c>
      <c r="G7" s="45"/>
    </row>
    <row r="8" spans="1:15" ht="39.15" customHeight="1" x14ac:dyDescent="0.3">
      <c r="A8" s="31" t="s">
        <v>87</v>
      </c>
      <c r="B8" s="32">
        <f>'Tabulka dopadů_souhrn z deníků'!B11</f>
        <v>37</v>
      </c>
      <c r="C8" s="33" t="s">
        <v>88</v>
      </c>
      <c r="D8" s="254" t="s">
        <v>94</v>
      </c>
      <c r="E8" s="254"/>
      <c r="F8" s="254"/>
      <c r="G8" s="35"/>
    </row>
    <row r="9" spans="1:15" ht="37.950000000000003" customHeight="1" x14ac:dyDescent="0.3">
      <c r="A9" s="209" t="s">
        <v>95</v>
      </c>
      <c r="B9" s="210"/>
      <c r="C9" s="210"/>
      <c r="D9" s="210"/>
      <c r="E9" s="32">
        <f>'Tabulka dopadů_souhrn z deníků'!I11</f>
        <v>13</v>
      </c>
      <c r="F9" s="232" t="s">
        <v>96</v>
      </c>
      <c r="G9" s="233"/>
    </row>
    <row r="10" spans="1:15" ht="37.950000000000003" customHeight="1" thickBot="1" x14ac:dyDescent="0.35">
      <c r="A10" s="209" t="s">
        <v>97</v>
      </c>
      <c r="B10" s="210"/>
      <c r="C10" s="210"/>
      <c r="D10" s="210"/>
      <c r="E10" s="32">
        <f>'Tabulka dopadů_souhrn z deníků'!I13</f>
        <v>36</v>
      </c>
      <c r="F10" s="215" t="s">
        <v>98</v>
      </c>
      <c r="G10" s="216"/>
    </row>
    <row r="11" spans="1:15" ht="21" x14ac:dyDescent="0.3">
      <c r="A11" s="222" t="s">
        <v>32</v>
      </c>
      <c r="B11" s="223"/>
      <c r="C11" s="224"/>
      <c r="D11" s="224"/>
      <c r="E11" s="224"/>
      <c r="F11" s="224"/>
      <c r="G11" s="225"/>
    </row>
    <row r="12" spans="1:15" ht="37.950000000000003" customHeight="1" x14ac:dyDescent="0.3">
      <c r="A12" s="38" t="s">
        <v>87</v>
      </c>
      <c r="B12" s="39">
        <f>'Tabulka dopadů_souhrn z deníků'!B15</f>
        <v>82</v>
      </c>
      <c r="C12" s="40" t="s">
        <v>88</v>
      </c>
      <c r="D12" s="246" t="s">
        <v>99</v>
      </c>
      <c r="E12" s="247"/>
      <c r="F12" s="46"/>
      <c r="G12" s="47"/>
    </row>
    <row r="13" spans="1:15" ht="37.950000000000003" customHeight="1" x14ac:dyDescent="0.3">
      <c r="A13" s="217" t="s">
        <v>100</v>
      </c>
      <c r="B13" s="218"/>
      <c r="C13" s="218"/>
      <c r="D13" s="218"/>
      <c r="E13" s="44">
        <f>'Tabulka dopadů_souhrn z deníků'!I15</f>
        <v>7872</v>
      </c>
      <c r="F13" s="50" t="s">
        <v>101</v>
      </c>
      <c r="G13" s="52"/>
      <c r="O13" s="61"/>
    </row>
    <row r="14" spans="1:15" ht="37.950000000000003" customHeight="1" x14ac:dyDescent="0.3">
      <c r="A14" s="31" t="s">
        <v>87</v>
      </c>
      <c r="B14" s="32">
        <f>'Tabulka dopadů_souhrn z deníků'!B17</f>
        <v>57</v>
      </c>
      <c r="C14" s="33" t="s">
        <v>88</v>
      </c>
      <c r="D14" s="211" t="s">
        <v>102</v>
      </c>
      <c r="E14" s="212"/>
      <c r="F14" s="34"/>
      <c r="G14" s="118"/>
    </row>
    <row r="15" spans="1:15" ht="37.950000000000003" customHeight="1" x14ac:dyDescent="0.3">
      <c r="A15" s="207" t="s">
        <v>103</v>
      </c>
      <c r="B15" s="208"/>
      <c r="C15" s="208"/>
      <c r="D15" s="208"/>
      <c r="E15" s="36">
        <f>'Tabulka dopadů_souhrn z deníků'!I19</f>
        <v>455</v>
      </c>
      <c r="F15" s="232" t="s">
        <v>104</v>
      </c>
      <c r="G15" s="233"/>
    </row>
    <row r="16" spans="1:15" ht="37.950000000000003" customHeight="1" x14ac:dyDescent="0.3">
      <c r="A16" s="209" t="s">
        <v>105</v>
      </c>
      <c r="B16" s="210"/>
      <c r="C16" s="210"/>
      <c r="D16" s="210"/>
      <c r="E16" s="36">
        <f>'Tabulka dopadů_souhrn z deníků'!I18</f>
        <v>5</v>
      </c>
      <c r="F16" s="215" t="s">
        <v>106</v>
      </c>
      <c r="G16" s="216"/>
    </row>
    <row r="17" spans="1:7" ht="37.950000000000003" customHeight="1" x14ac:dyDescent="0.3">
      <c r="A17" s="38" t="s">
        <v>87</v>
      </c>
      <c r="B17" s="39">
        <f>'Tabulka dopadů_souhrn z deníků'!B18</f>
        <v>46</v>
      </c>
      <c r="C17" s="40" t="s">
        <v>88</v>
      </c>
      <c r="D17" s="221" t="s">
        <v>107</v>
      </c>
      <c r="E17" s="221"/>
      <c r="F17" s="48"/>
      <c r="G17" s="125"/>
    </row>
    <row r="18" spans="1:7" ht="37.950000000000003" customHeight="1" x14ac:dyDescent="0.3">
      <c r="A18" s="217" t="s">
        <v>53</v>
      </c>
      <c r="B18" s="218"/>
      <c r="C18" s="218"/>
      <c r="D18" s="218"/>
      <c r="E18" s="44">
        <f>'Tabulka dopadů_souhrn z deníků'!I21</f>
        <v>85.269000000000005</v>
      </c>
      <c r="F18" s="219" t="s">
        <v>104</v>
      </c>
      <c r="G18" s="220"/>
    </row>
    <row r="19" spans="1:7" ht="37.950000000000003" customHeight="1" x14ac:dyDescent="0.3">
      <c r="A19" s="217" t="s">
        <v>108</v>
      </c>
      <c r="B19" s="218"/>
      <c r="C19" s="218"/>
      <c r="D19" s="218"/>
      <c r="E19" s="44">
        <f>'Tabulka dopadů_souhrn z deníků'!I23</f>
        <v>1.8536739130434783</v>
      </c>
      <c r="F19" s="219" t="s">
        <v>109</v>
      </c>
      <c r="G19" s="220"/>
    </row>
    <row r="20" spans="1:7" ht="37.950000000000003" customHeight="1" x14ac:dyDescent="0.3">
      <c r="A20" s="31" t="s">
        <v>87</v>
      </c>
      <c r="B20" s="32">
        <f>'Tabulka dopadů_souhrn z deníků'!B26</f>
        <v>70</v>
      </c>
      <c r="C20" s="33" t="s">
        <v>88</v>
      </c>
      <c r="D20" s="211" t="s">
        <v>110</v>
      </c>
      <c r="E20" s="212"/>
      <c r="F20" s="34"/>
      <c r="G20" s="118"/>
    </row>
    <row r="21" spans="1:7" ht="37.950000000000003" customHeight="1" x14ac:dyDescent="0.3">
      <c r="A21" s="213" t="s">
        <v>111</v>
      </c>
      <c r="B21" s="214"/>
      <c r="C21" s="214"/>
      <c r="D21" s="214"/>
      <c r="E21" s="124">
        <f>'Tabulka dopadů_souhrn z deníků'!I26</f>
        <v>1711.2564</v>
      </c>
      <c r="F21" s="232" t="s">
        <v>112</v>
      </c>
      <c r="G21" s="233"/>
    </row>
    <row r="22" spans="1:7" ht="37.950000000000003" customHeight="1" x14ac:dyDescent="0.3">
      <c r="A22" s="209" t="s">
        <v>113</v>
      </c>
      <c r="B22" s="210"/>
      <c r="C22" s="210"/>
      <c r="D22" s="210"/>
      <c r="E22" s="36">
        <f>'Tabulka dopadů_souhrn z deníků'!I27</f>
        <v>27.766664999999996</v>
      </c>
      <c r="F22" s="244" t="s">
        <v>114</v>
      </c>
      <c r="G22" s="245"/>
    </row>
    <row r="23" spans="1:7" ht="24" customHeight="1" x14ac:dyDescent="0.3">
      <c r="A23" s="237" t="s">
        <v>82</v>
      </c>
      <c r="B23" s="238"/>
      <c r="C23" s="238"/>
      <c r="D23" s="238"/>
      <c r="E23" s="238"/>
      <c r="F23" s="239" t="s">
        <v>115</v>
      </c>
      <c r="G23" s="239"/>
    </row>
    <row r="24" spans="1:7" ht="24.6" customHeight="1" thickBot="1" x14ac:dyDescent="0.35">
      <c r="A24" s="240" t="s">
        <v>84</v>
      </c>
      <c r="B24" s="240"/>
      <c r="C24" s="240"/>
      <c r="D24" s="240"/>
      <c r="E24" s="240"/>
      <c r="F24" s="239"/>
      <c r="G24" s="239"/>
    </row>
    <row r="25" spans="1:7" ht="29.4" customHeight="1" x14ac:dyDescent="0.3">
      <c r="A25" s="241" t="s">
        <v>116</v>
      </c>
      <c r="B25" s="242"/>
      <c r="C25" s="242"/>
      <c r="D25" s="242"/>
      <c r="E25" s="242"/>
      <c r="F25" s="242"/>
      <c r="G25" s="243"/>
    </row>
    <row r="26" spans="1:7" ht="21" x14ac:dyDescent="0.3">
      <c r="A26" s="222" t="s">
        <v>65</v>
      </c>
      <c r="B26" s="223"/>
      <c r="C26" s="224"/>
      <c r="D26" s="224"/>
      <c r="E26" s="224"/>
      <c r="F26" s="224"/>
      <c r="G26" s="225"/>
    </row>
    <row r="27" spans="1:7" ht="37.950000000000003" customHeight="1" x14ac:dyDescent="0.3">
      <c r="A27" s="126" t="s">
        <v>87</v>
      </c>
      <c r="B27" s="127">
        <f>'Tabulka dopadů_souhrn z deníků'!B28</f>
        <v>42</v>
      </c>
      <c r="C27" s="128" t="s">
        <v>88</v>
      </c>
      <c r="D27" s="230" t="s">
        <v>117</v>
      </c>
      <c r="E27" s="221"/>
      <c r="F27" s="46"/>
      <c r="G27" s="129"/>
    </row>
    <row r="28" spans="1:7" ht="37.950000000000003" customHeight="1" x14ac:dyDescent="0.3">
      <c r="A28" s="234" t="s">
        <v>118</v>
      </c>
      <c r="B28" s="235"/>
      <c r="C28" s="235"/>
      <c r="D28" s="236"/>
      <c r="E28" s="130">
        <f>'Tabulka dopadů_souhrn z deníků'!I28</f>
        <v>5</v>
      </c>
      <c r="F28" s="219" t="s">
        <v>119</v>
      </c>
      <c r="G28" s="220"/>
    </row>
    <row r="29" spans="1:7" ht="37.950000000000003" customHeight="1" x14ac:dyDescent="0.3">
      <c r="A29" s="119" t="s">
        <v>87</v>
      </c>
      <c r="B29" s="120">
        <f>'Tabulka dopadů_souhrn z deníků'!B29</f>
        <v>29</v>
      </c>
      <c r="C29" s="121" t="s">
        <v>88</v>
      </c>
      <c r="D29" s="228" t="s">
        <v>120</v>
      </c>
      <c r="E29" s="229"/>
      <c r="F29" s="37"/>
      <c r="G29" s="122"/>
    </row>
    <row r="30" spans="1:7" ht="37.950000000000003" customHeight="1" x14ac:dyDescent="0.3">
      <c r="A30" s="209" t="s">
        <v>121</v>
      </c>
      <c r="B30" s="210"/>
      <c r="C30" s="210"/>
      <c r="D30" s="231"/>
      <c r="E30" s="123" t="str">
        <f>'Tabulka dopadů_souhrn z deníků'!I29</f>
        <v>24</v>
      </c>
      <c r="F30" s="232" t="s">
        <v>122</v>
      </c>
      <c r="G30" s="233"/>
    </row>
    <row r="31" spans="1:7" ht="130.19999999999999" customHeight="1" x14ac:dyDescent="0.4">
      <c r="A31" s="226" t="s">
        <v>123</v>
      </c>
      <c r="B31" s="227"/>
      <c r="C31" s="227"/>
      <c r="D31" s="227"/>
      <c r="E31" s="227"/>
      <c r="F31" s="227"/>
      <c r="G31" s="227"/>
    </row>
    <row r="33" spans="4:4" x14ac:dyDescent="0.35">
      <c r="D33" s="25"/>
    </row>
    <row r="34" spans="4:4" x14ac:dyDescent="0.35">
      <c r="D34" s="26"/>
    </row>
  </sheetData>
  <sheetProtection sheet="1" objects="1" scenarios="1"/>
  <mergeCells count="42">
    <mergeCell ref="D14:E14"/>
    <mergeCell ref="A22:D22"/>
    <mergeCell ref="F22:G22"/>
    <mergeCell ref="F1:G2"/>
    <mergeCell ref="A1:E1"/>
    <mergeCell ref="A2:E2"/>
    <mergeCell ref="A6:D6"/>
    <mergeCell ref="A13:D13"/>
    <mergeCell ref="D12:E12"/>
    <mergeCell ref="A7:D7"/>
    <mergeCell ref="A3:C3"/>
    <mergeCell ref="A4:G4"/>
    <mergeCell ref="D8:F8"/>
    <mergeCell ref="A9:D9"/>
    <mergeCell ref="A10:D10"/>
    <mergeCell ref="F9:G9"/>
    <mergeCell ref="F10:G10"/>
    <mergeCell ref="A11:G11"/>
    <mergeCell ref="A31:G31"/>
    <mergeCell ref="A26:G26"/>
    <mergeCell ref="D29:E29"/>
    <mergeCell ref="D27:E27"/>
    <mergeCell ref="A30:D30"/>
    <mergeCell ref="F30:G30"/>
    <mergeCell ref="A28:D28"/>
    <mergeCell ref="F28:G28"/>
    <mergeCell ref="A23:E23"/>
    <mergeCell ref="F23:G24"/>
    <mergeCell ref="A24:E24"/>
    <mergeCell ref="A25:G25"/>
    <mergeCell ref="F15:G15"/>
    <mergeCell ref="F21:G21"/>
    <mergeCell ref="A15:D15"/>
    <mergeCell ref="A16:D16"/>
    <mergeCell ref="D20:E20"/>
    <mergeCell ref="A21:D21"/>
    <mergeCell ref="F16:G16"/>
    <mergeCell ref="A18:D18"/>
    <mergeCell ref="F18:G18"/>
    <mergeCell ref="A19:D19"/>
    <mergeCell ref="F19:G19"/>
    <mergeCell ref="D17:E17"/>
  </mergeCells>
  <conditionalFormatting sqref="D3">
    <cfRule type="cellIs" dxfId="9" priority="27" operator="greaterThan">
      <formula>0</formula>
    </cfRule>
  </conditionalFormatting>
  <conditionalFormatting sqref="A9:G10 A8:D8 G8">
    <cfRule type="expression" dxfId="8" priority="22">
      <formula>$B$8=0</formula>
    </cfRule>
  </conditionalFormatting>
  <conditionalFormatting sqref="A17:G19">
    <cfRule type="expression" dxfId="7" priority="18">
      <formula>$B$17=0</formula>
    </cfRule>
  </conditionalFormatting>
  <conditionalFormatting sqref="A27:G28">
    <cfRule type="expression" dxfId="6" priority="14">
      <formula>$B$27=0</formula>
    </cfRule>
  </conditionalFormatting>
  <conditionalFormatting sqref="A5:G7">
    <cfRule type="expression" dxfId="5" priority="12">
      <formula>$B$5=0</formula>
    </cfRule>
  </conditionalFormatting>
  <conditionalFormatting sqref="A12:G13">
    <cfRule type="expression" dxfId="4" priority="11">
      <formula>$B$12=0</formula>
    </cfRule>
  </conditionalFormatting>
  <conditionalFormatting sqref="A14:G16">
    <cfRule type="expression" dxfId="3" priority="10">
      <formula>$B$14=0</formula>
    </cfRule>
  </conditionalFormatting>
  <conditionalFormatting sqref="A20:G20 A22:G22 A21 E21:G21">
    <cfRule type="expression" dxfId="2" priority="9">
      <formula>$B$20=0</formula>
    </cfRule>
  </conditionalFormatting>
  <conditionalFormatting sqref="A29:G29">
    <cfRule type="expression" dxfId="1" priority="7">
      <formula>$B$29=0</formula>
    </cfRule>
  </conditionalFormatting>
  <conditionalFormatting sqref="A30:G30">
    <cfRule type="expression" dxfId="0" priority="3">
      <formula>$B$27=0</formula>
    </cfRule>
  </conditionalFormatting>
  <hyperlinks>
    <hyperlink ref="F1:G2" r:id="rId1" display="web: ekoskola.cz/kampan"/>
    <hyperlink ref="F23:G24" r:id="rId2" display="www.ekoskola.cz"/>
  </hyperlinks>
  <pageMargins left="0.39370078740157483" right="0.19685039370078741" top="0.39370078740157483" bottom="0.39370078740157483" header="0.31496062992125984" footer="0.31496062992125984"/>
  <pageSetup paperSize="9" scale="68" fitToHeight="0" orientation="portrait" r:id="rId3"/>
  <rowBreaks count="1" manualBreakCount="1">
    <brk id="22" max="6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>
      <selection activeCell="B16" sqref="B16"/>
    </sheetView>
  </sheetViews>
  <sheetFormatPr defaultRowHeight="14.4" x14ac:dyDescent="0.3"/>
  <cols>
    <col min="2" max="2" width="20.6640625" customWidth="1"/>
  </cols>
  <sheetData>
    <row r="2" spans="2:6" x14ac:dyDescent="0.3">
      <c r="B2" s="11" t="s">
        <v>124</v>
      </c>
      <c r="D2" t="s">
        <v>125</v>
      </c>
      <c r="F2" t="s">
        <v>126</v>
      </c>
    </row>
    <row r="3" spans="2:6" x14ac:dyDescent="0.3">
      <c r="B3" s="11" t="s">
        <v>127</v>
      </c>
      <c r="D3" t="s">
        <v>128</v>
      </c>
      <c r="F3" t="s">
        <v>129</v>
      </c>
    </row>
    <row r="4" spans="2:6" x14ac:dyDescent="0.3">
      <c r="B4" s="11" t="s">
        <v>130</v>
      </c>
      <c r="D4" t="s">
        <v>131</v>
      </c>
      <c r="F4" t="s">
        <v>132</v>
      </c>
    </row>
    <row r="5" spans="2:6" x14ac:dyDescent="0.3">
      <c r="B5" s="11" t="s">
        <v>133</v>
      </c>
      <c r="D5" t="s">
        <v>134</v>
      </c>
      <c r="F5" t="s">
        <v>135</v>
      </c>
    </row>
    <row r="6" spans="2:6" x14ac:dyDescent="0.3">
      <c r="B6" s="11" t="s">
        <v>136</v>
      </c>
      <c r="D6" t="s">
        <v>137</v>
      </c>
    </row>
    <row r="7" spans="2:6" x14ac:dyDescent="0.3">
      <c r="B7" s="11" t="s">
        <v>138</v>
      </c>
    </row>
    <row r="8" spans="2:6" x14ac:dyDescent="0.3">
      <c r="B8" s="11" t="s">
        <v>139</v>
      </c>
    </row>
    <row r="9" spans="2:6" x14ac:dyDescent="0.3">
      <c r="B9" s="11" t="s">
        <v>140</v>
      </c>
    </row>
    <row r="10" spans="2:6" x14ac:dyDescent="0.3">
      <c r="B10" s="11" t="s">
        <v>141</v>
      </c>
    </row>
    <row r="11" spans="2:6" x14ac:dyDescent="0.3">
      <c r="B11" s="11" t="s">
        <v>142</v>
      </c>
    </row>
    <row r="12" spans="2:6" x14ac:dyDescent="0.3">
      <c r="B12" s="11" t="s">
        <v>143</v>
      </c>
    </row>
    <row r="13" spans="2:6" x14ac:dyDescent="0.3">
      <c r="B13" s="11" t="s">
        <v>144</v>
      </c>
    </row>
    <row r="14" spans="2:6" x14ac:dyDescent="0.3">
      <c r="B14" s="11" t="s">
        <v>145</v>
      </c>
    </row>
    <row r="15" spans="2:6" x14ac:dyDescent="0.3">
      <c r="B15" s="11" t="s">
        <v>146</v>
      </c>
    </row>
    <row r="16" spans="2:6" x14ac:dyDescent="0.3">
      <c r="B16" s="9"/>
    </row>
    <row r="17" spans="2:2" x14ac:dyDescent="0.3">
      <c r="B17" s="10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6607c2a-d89e-4f56-bb4b-44bc1ac1018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38AE2E7B1DE948B64E3C6502827011" ma:contentTypeVersion="12" ma:contentTypeDescription="Vytvoří nový dokument" ma:contentTypeScope="" ma:versionID="d43a71c4d3eaa7b8400c6e00111127c6">
  <xsd:schema xmlns:xsd="http://www.w3.org/2001/XMLSchema" xmlns:xs="http://www.w3.org/2001/XMLSchema" xmlns:p="http://schemas.microsoft.com/office/2006/metadata/properties" xmlns:ns2="02550183-a59f-4254-8895-f0d88d89d65e" xmlns:ns3="86607c2a-d89e-4f56-bb4b-44bc1ac10187" targetNamespace="http://schemas.microsoft.com/office/2006/metadata/properties" ma:root="true" ma:fieldsID="6ce34113e647998bb8aec704d8b63b07" ns2:_="" ns3:_="">
    <xsd:import namespace="02550183-a59f-4254-8895-f0d88d89d65e"/>
    <xsd:import namespace="86607c2a-d89e-4f56-bb4b-44bc1ac101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550183-a59f-4254-8895-f0d88d89d6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607c2a-d89e-4f56-bb4b-44bc1ac1018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207868-809F-4470-91A9-06AECDF5472D}">
  <ds:schemaRefs>
    <ds:schemaRef ds:uri="http://schemas.microsoft.com/office/2006/documentManagement/types"/>
    <ds:schemaRef ds:uri="http://purl.org/dc/terms/"/>
    <ds:schemaRef ds:uri="02550183-a59f-4254-8895-f0d88d89d65e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86607c2a-d89e-4f56-bb4b-44bc1ac1018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3E05846-3667-43F4-9E2B-6A2C03F640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EF867A-F0E9-4EDC-B0BC-B4E442C706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550183-a59f-4254-8895-f0d88d89d65e"/>
    <ds:schemaRef ds:uri="86607c2a-d89e-4f56-bb4b-44bc1ac101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Tabulka dopadů_souhrn z deníků</vt:lpstr>
      <vt:lpstr>List1</vt:lpstr>
      <vt:lpstr>Výsledky Kampaně</vt:lpstr>
      <vt:lpstr>Pomoc.list</vt:lpstr>
      <vt:lpstr>Kraj</vt:lpstr>
      <vt:lpstr>'Tabulka dopadů_souhrn z deníků'!Oblast_tisku</vt:lpstr>
      <vt:lpstr>'Výsledky Kampaně'!Oblast_tisku</vt:lpstr>
      <vt:lpstr>'Výsledky Kampaně'!Print_Area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Smrčka</dc:creator>
  <cp:keywords/>
  <dc:description/>
  <cp:lastModifiedBy>Řídící</cp:lastModifiedBy>
  <cp:revision/>
  <cp:lastPrinted>2025-05-13T12:19:49Z</cp:lastPrinted>
  <dcterms:created xsi:type="dcterms:W3CDTF">2022-02-08T15:36:31Z</dcterms:created>
  <dcterms:modified xsi:type="dcterms:W3CDTF">2025-05-13T12:20:05Z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0x010100DB38AE2E7B1DE948B64E3C6502827011</vt:lpwstr>
  </property>
  <property fmtid="{D5CDD505-2E9C-101B-9397-08002B2CF9AE}" pid="3" name="MediaServiceImageTags">
    <vt:lpwstr/>
  </property>
  <property fmtid="{D5CDD505-2E9C-101B-9397-08002B2CF9AE}" pid="4" name="Order">
    <vt:r8>17500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